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6年度実施（令和5年度決算資料）\経営比較分析表\070305公営企業に係る経営比較分析表（R５決算）の公表日時について\洋野町　公表\"/>
    </mc:Choice>
  </mc:AlternateContent>
  <xr:revisionPtr revIDLastSave="0" documentId="13_ncr:1_{C22DADCF-B5B4-45F4-9975-7FDC3959F699}" xr6:coauthVersionLast="47" xr6:coauthVersionMax="47" xr10:uidLastSave="{00000000-0000-0000-0000-000000000000}"/>
  <workbookProtection workbookAlgorithmName="SHA-512" workbookHashValue="asVAXo3/GCBhIKUXXLC90a/nG32v0+VgehvaEvL43ZhSKmZvgrCOmgTSyBspLKIH7qvP4Ld8sv5CqMpfQkBsWw==" workbookSaltValue="DZqeARCi3s8fpoXMD364/w==" workbookSpinCount="100000" lockStructure="1"/>
  <bookViews>
    <workbookView xWindow="1140" yWindow="510" windowWidth="18465" windowHeight="146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<sst xmlns="http://schemas.openxmlformats.org/spreadsheetml/2006/main" count="236" uniqueCount="118">
  <si>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</si>
  <si>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</si>
  <si>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</si>
  <si>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</si>
  <si>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</si>
  <si>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</si>
  <si>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</si>
  <si>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</si>
  <si>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</si>
  <si>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</si>
  <si>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</si>
  <si>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</si>
  <si>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</si>
  <si>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</si>
  <si>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</si>
  <si>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</si>
  <si>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</si>
  <si>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</si>
  <si>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</si>
  <si>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</si>
  <si>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</si>
  <si>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</si>
  <si>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</si>
  <si>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</si>
  <si>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</si>
  <si>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</si>
  <si>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</si>
  <si>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</si>
  <si>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</si>
  <si>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</si>
  <si>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</si>
  <si>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</si>
  <si>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</si>
  <si>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</si>
  <si>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</si>
  <si>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</si>
  <si>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</si>
  <si>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</si>
  <si>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</si>
  <si>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</si>
  <si>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</si>
  <si>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</si>
  <si>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</si>
  <si>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</si>
  <si>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</si>
  <si>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</si>
  <si>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</si>
  <si>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</si>
  <si>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</si>
  <si>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</si>
  <si>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</si>
  <si>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</si>
  <si>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</si>
  <si>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</si>
  <si>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</si>
  <si>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</si>
  <si>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</si>
  <si>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</si>
  <si>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</si>
  <si>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</si>
  <si>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</si>
  <si>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</si>
  <si>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</si>
  <si>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</si>
  <si>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</si>
  <si>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</si>
  <si>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</si>
  <si>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</si>
  <si>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</si>
  <si>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</si>
  <si>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</si>
  <si>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</si>
  <si>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</si>
  <si>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</si>
  <si>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</si>
  <si>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</si>
  <si>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</si>
  <si>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</si>
  <si>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</si>
  <si>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</si>
  <si>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</si>
  <si>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</si>
  <si>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</si>
  <si>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</si>
  <si>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</si>
  <si>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</si>
  <si>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</si>
  <si>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</si>
  <si>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</si>
  <si>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</si>
  <si>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</si>
  <si>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</si>
  <si>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</si>
  <si>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</si>
  <si>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</si>
  <si>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</si>
  <si>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</si>
  <si>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</si>
  <si>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</si>
  <si>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</si>
  <si>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</si>
  <si>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</si>
  <si>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</si>
  <si>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</si>
  <si>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</si>
  <si>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</si>
  <si>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</si>
  <si>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</si>
  <si>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</si>
  <si>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</si>
  <si>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</si>
  <si>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</si>
  <si>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</si>
  <si>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</si>
  <si>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</si>
  <si>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当該年度に更新した管渠延長の割合を示す本指標は、令和５年度も該当工事がなく０でありました。
　本町の管渠は、これまでの管路巡視点検の結果、早急に老朽化対策を行わなければならない状況に至っていない状況にあります。
　今後も計画的に管渠の巡視点検を実施し、適切な維持管理に努めていく必要があります。</t>
    <phoneticPr fontId="4"/>
  </si>
  <si>
    <t>　本町の特定環境保全公共下水道事業は、経営の健全性・効率性については、総収入、総費用ともに減少しています。使用料収入は減少していく見込みであり、一般会計からの繰入金への依存割合が年々高くなっていくと思われ、類似団体と比較しても、経営的に厳しい結果となっています。
　また、本町の場合、処理区域内の人口数、密度とも低いグループに位置しており、経営改善の道のりは険しいものとなっております。
　町の中心部で比較的人口が集積している種市地区（鹿糠地区、平内地区）の公共下水道が整備途上ですが、高齢化と人口減少が進むことを考えると、今後、整備が進み供用開始区域が広がったとしても、人口減を上回るほど水洗化人口が増えるかは不透明な状況です。整備済の地区の水洗化を促進するとともに、費用そのものの抑制を図りながら経営指標の改善に努めていく必要があります。</t>
    <rPh sb="35" eb="38">
      <t>ソウシュウニュウ</t>
    </rPh>
    <rPh sb="39" eb="42">
      <t>ソウヒヨウ</t>
    </rPh>
    <rPh sb="45" eb="47">
      <t>ゲンショウ</t>
    </rPh>
    <rPh sb="59" eb="61">
      <t>ゲンショウ</t>
    </rPh>
    <rPh sb="65" eb="67">
      <t>ミコ</t>
    </rPh>
    <rPh sb="72" eb="76">
      <t>イッパンカイケイ</t>
    </rPh>
    <rPh sb="79" eb="82">
      <t>クリイレキン</t>
    </rPh>
    <rPh sb="84" eb="88">
      <t>イゾンワリアイ</t>
    </rPh>
    <rPh sb="89" eb="91">
      <t>ネンネン</t>
    </rPh>
    <rPh sb="91" eb="92">
      <t>タカ</t>
    </rPh>
    <rPh sb="99" eb="100">
      <t>オモ</t>
    </rPh>
    <rPh sb="243" eb="246">
      <t>コウレイカ</t>
    </rPh>
    <rPh sb="247" eb="249">
      <t>ジンコウ</t>
    </rPh>
    <rPh sb="249" eb="251">
      <t>ゲンショウ</t>
    </rPh>
    <rPh sb="252" eb="253">
      <t>スス</t>
    </rPh>
    <rPh sb="257" eb="258">
      <t>カンガ</t>
    </rPh>
    <rPh sb="306" eb="309">
      <t>フトウメイ</t>
    </rPh>
    <rPh sb="310" eb="312">
      <t>ジョウキョウ</t>
    </rPh>
    <rPh sb="315" eb="317">
      <t>セイビ</t>
    </rPh>
    <rPh sb="317" eb="318">
      <t>ズ</t>
    </rPh>
    <rPh sb="319" eb="321">
      <t>チク</t>
    </rPh>
    <rPh sb="322" eb="325">
      <t>スイセンカ</t>
    </rPh>
    <rPh sb="326" eb="328">
      <t>ソクシン</t>
    </rPh>
    <rPh sb="335" eb="337">
      <t>ヒヨウ</t>
    </rPh>
    <rPh sb="342" eb="344">
      <t>ヨクセイ</t>
    </rPh>
    <rPh sb="345" eb="346">
      <t>ハカ</t>
    </rPh>
    <rPh sb="358" eb="359">
      <t>ツト</t>
    </rPh>
    <rPh sb="363" eb="365">
      <t>ヒツヨウ</t>
    </rPh>
    <phoneticPr fontId="4"/>
  </si>
  <si>
    <t>(1)　収益的収支比率
　総収入、総費用とも前年度比で減少しています。総収入では、使用料収入は+73千円と微増となっているものの、人口減少は今後も続く見通しであることから、使用料収入は減少していくと考えられ、他会計繰入金への依存割合は、今後ますます高くなっていく見込みです。
　総費用では、職員給与費（前年度比△1,927千円）、地方債利息（前年度比△2,793千円）が減少要因となっています。前年度比約3.6ポイントの悪化については、総費用の減少分以上に地方債償還金が増加したこと等によるもので、比率の水準としては、令和３年度と同程度となっています。
　他会計への依存割合(総収入に占める他会計繰入金の割合)は78.98％（前年比0.71ポイント減）と微減していますが依然として高い水準であるため、使用料体系の見直しや水洗化の促進、費用そのものの抑制により改善していかなければなりません。
(2)　経費回収率・汚水処理原価
　使用料収入、年間有収水量は、R4年度に減少に転じ、R5年度は前年度と同程度となりました。汚水処理費は、公営企業会計の適用に伴う打切り決算により４月に支払いをする３月分の委託料や賃借料等が含まれていないことから、汚水処理に要する経費が減少したことで、わずかながら改善しているように見えますが、実際には汚水処理に要する経費は年々増加傾向となっています。今後も、人口減少等に伴う使用料収入・年間有収水量の減と、施設の老朽化に伴う修繕費の増が見込まれるため、依然として厳しい状況です。
(3)　企業債残高対事業規模比率
　整備完了予定年度が令和８年度であることから、それまでは整備事業に係る起債の借入を見込んでいましたが、令和３、４年度は財政事情等により整備を進めなかったことから、比率は減少していました。令和５年度においては、要望のあった地区での管渠工事と舗装本復旧工事を行ったため、前年度比3.57ポイント増加しています。地方債残高は減少傾向にあるものの、資本費平準化債の借入を行っていることから、数値はしばらく同水準程度で推移していくものと見込んでおります。
(4)　施設利用率
　年間有収水量が微増したことにより、本指標も前年比で微増（+0.59ポイント）となりましたが、依然として類似団体の平均を下回っている状況となっています。引き続き、水洗化の促進に取り組む必要があります。
(5)　水洗化率
　本指標は、令和３年度に初めて前年度比微減となったものの、令和４年度は再び増加に転じており、令和５年度についても微増しました（+0.34ポイント）が、類似団体の平均の約６割にとどまっており、まだまだ低い状況となっております。高齢化と人口減少が進行する中、急激な水洗化率の向上を望めない状況下にありますが、今後の動向に注視しながら引き続き水洗化の促進に取組みます。</t>
    <rPh sb="22" eb="25">
      <t>ゼンネンド</t>
    </rPh>
    <rPh sb="25" eb="26">
      <t>ヒ</t>
    </rPh>
    <rPh sb="27" eb="29">
      <t>ゲンショウ</t>
    </rPh>
    <rPh sb="53" eb="55">
      <t>ビゾウ</t>
    </rPh>
    <rPh sb="66" eb="67">
      <t>クチ</t>
    </rPh>
    <rPh sb="67" eb="69">
      <t>ゲンショウ</t>
    </rPh>
    <rPh sb="70" eb="72">
      <t>コンゴ</t>
    </rPh>
    <rPh sb="73" eb="74">
      <t>ツヅ</t>
    </rPh>
    <rPh sb="75" eb="77">
      <t>ミトオ</t>
    </rPh>
    <rPh sb="86" eb="91">
      <t>シヨウリョウシュウニュウ</t>
    </rPh>
    <rPh sb="92" eb="94">
      <t>ゲンショウ</t>
    </rPh>
    <rPh sb="99" eb="100">
      <t>カンガ</t>
    </rPh>
    <rPh sb="118" eb="120">
      <t>コンゴ</t>
    </rPh>
    <rPh sb="131" eb="133">
      <t>ミコ</t>
    </rPh>
    <rPh sb="165" eb="170">
      <t>チホウサイリソク</t>
    </rPh>
    <rPh sb="185" eb="187">
      <t>ゲンショウ</t>
    </rPh>
    <rPh sb="197" eb="201">
      <t>ゼンネンドヒ</t>
    </rPh>
    <rPh sb="210" eb="212">
      <t>アッカ</t>
    </rPh>
    <rPh sb="218" eb="221">
      <t>ソウヒヨウ</t>
    </rPh>
    <rPh sb="225" eb="227">
      <t>イジョウ</t>
    </rPh>
    <rPh sb="228" eb="234">
      <t>チホウサイショウカンキン</t>
    </rPh>
    <rPh sb="235" eb="237">
      <t>ゾウカ</t>
    </rPh>
    <rPh sb="241" eb="242">
      <t>トウ</t>
    </rPh>
    <rPh sb="249" eb="251">
      <t>ヒリツ</t>
    </rPh>
    <rPh sb="252" eb="254">
      <t>スイジュン</t>
    </rPh>
    <rPh sb="259" eb="261">
      <t>レイワ</t>
    </rPh>
    <rPh sb="262" eb="264">
      <t>ネンド</t>
    </rPh>
    <rPh sb="324" eb="325">
      <t>ゲン</t>
    </rPh>
    <rPh sb="327" eb="329">
      <t>ビゲン</t>
    </rPh>
    <rPh sb="335" eb="337">
      <t>イゼン</t>
    </rPh>
    <rPh sb="342" eb="344">
      <t>スイジュン</t>
    </rPh>
    <rPh sb="379" eb="381">
      <t>カイゼン</t>
    </rPh>
    <rPh sb="430" eb="432">
      <t>ネンド</t>
    </rPh>
    <rPh sb="433" eb="435">
      <t>ゲンショウ</t>
    </rPh>
    <rPh sb="436" eb="437">
      <t>テン</t>
    </rPh>
    <rPh sb="441" eb="443">
      <t>ネンド</t>
    </rPh>
    <rPh sb="444" eb="447">
      <t>ゼンネンド</t>
    </rPh>
    <rPh sb="448" eb="451">
      <t>ドウテイド</t>
    </rPh>
    <rPh sb="458" eb="463">
      <t>オスイショリヒ</t>
    </rPh>
    <rPh sb="465" eb="469">
      <t>コウエイキギョウ</t>
    </rPh>
    <rPh sb="469" eb="471">
      <t>カイケイ</t>
    </rPh>
    <rPh sb="472" eb="474">
      <t>テキヨウ</t>
    </rPh>
    <rPh sb="475" eb="476">
      <t>トモナ</t>
    </rPh>
    <rPh sb="477" eb="479">
      <t>ウチキ</t>
    </rPh>
    <rPh sb="480" eb="482">
      <t>ケッサン</t>
    </rPh>
    <rPh sb="486" eb="487">
      <t>ガツ</t>
    </rPh>
    <rPh sb="488" eb="490">
      <t>シハラ</t>
    </rPh>
    <rPh sb="495" eb="498">
      <t>ガツ</t>
    </rPh>
    <rPh sb="498" eb="501">
      <t>イタクリョウ</t>
    </rPh>
    <rPh sb="502" eb="505">
      <t>チンシャクリョウ</t>
    </rPh>
    <rPh sb="505" eb="506">
      <t>トウ</t>
    </rPh>
    <rPh sb="507" eb="508">
      <t>フク</t>
    </rPh>
    <rPh sb="553" eb="554">
      <t>ミ</t>
    </rPh>
    <rPh sb="559" eb="561">
      <t>ジッサイ</t>
    </rPh>
    <rPh sb="563" eb="567">
      <t>オスイショリ</t>
    </rPh>
    <rPh sb="568" eb="569">
      <t>ヨウ</t>
    </rPh>
    <rPh sb="571" eb="573">
      <t>ケイヒ</t>
    </rPh>
    <rPh sb="574" eb="576">
      <t>ネンネン</t>
    </rPh>
    <rPh sb="576" eb="578">
      <t>ゾウカ</t>
    </rPh>
    <rPh sb="578" eb="580">
      <t>ケイコウ</t>
    </rPh>
    <rPh sb="596" eb="597">
      <t>トウ</t>
    </rPh>
    <rPh sb="699" eb="701">
      <t>セイビ</t>
    </rPh>
    <rPh sb="701" eb="703">
      <t>ジギョウ</t>
    </rPh>
    <rPh sb="704" eb="705">
      <t>カカ</t>
    </rPh>
    <rPh sb="722" eb="724">
      <t>レイワ</t>
    </rPh>
    <rPh sb="727" eb="729">
      <t>ネンド</t>
    </rPh>
    <rPh sb="752" eb="754">
      <t>ヒリツ</t>
    </rPh>
    <rPh sb="764" eb="766">
      <t>レイワ</t>
    </rPh>
    <rPh sb="767" eb="769">
      <t>ネンド</t>
    </rPh>
    <rPh sb="775" eb="777">
      <t>ヨウボウ</t>
    </rPh>
    <rPh sb="781" eb="783">
      <t>チク</t>
    </rPh>
    <rPh sb="785" eb="789">
      <t>カンキョコウジ</t>
    </rPh>
    <rPh sb="795" eb="797">
      <t>コウジ</t>
    </rPh>
    <rPh sb="798" eb="799">
      <t>オコナ</t>
    </rPh>
    <rPh sb="804" eb="807">
      <t>ゼンネンド</t>
    </rPh>
    <rPh sb="807" eb="808">
      <t>ヒ</t>
    </rPh>
    <rPh sb="816" eb="818">
      <t>ゾウカ</t>
    </rPh>
    <rPh sb="841" eb="848">
      <t>シホンヒヘイジュンカサイ</t>
    </rPh>
    <rPh sb="849" eb="851">
      <t>カリイレ</t>
    </rPh>
    <rPh sb="852" eb="853">
      <t>オコナ</t>
    </rPh>
    <rPh sb="906" eb="912">
      <t>ネンカンユウシュウスイリョウ</t>
    </rPh>
    <rPh sb="913" eb="915">
      <t>ビゾウ</t>
    </rPh>
    <rPh sb="923" eb="924">
      <t>ホン</t>
    </rPh>
    <rPh sb="924" eb="926">
      <t>シヒョウ</t>
    </rPh>
    <rPh sb="927" eb="930">
      <t>ゼンネンヒ</t>
    </rPh>
    <rPh sb="952" eb="954">
      <t>イゼン</t>
    </rPh>
    <rPh sb="1022" eb="1024">
      <t>レイワ</t>
    </rPh>
    <rPh sb="1025" eb="1027">
      <t>ネンド</t>
    </rPh>
    <rPh sb="1028" eb="1029">
      <t>ハジ</t>
    </rPh>
    <rPh sb="1031" eb="1035">
      <t>ゼンネンドヒ</t>
    </rPh>
    <rPh sb="1035" eb="1037">
      <t>ビゲン</t>
    </rPh>
    <rPh sb="1045" eb="1047">
      <t>レイワ</t>
    </rPh>
    <rPh sb="1048" eb="1050">
      <t>ネンド</t>
    </rPh>
    <rPh sb="1051" eb="1052">
      <t>フタタ</t>
    </rPh>
    <rPh sb="1053" eb="1055">
      <t>ゾウカ</t>
    </rPh>
    <rPh sb="1056" eb="1057">
      <t>テン</t>
    </rPh>
    <rPh sb="1062" eb="1064">
      <t>レイワ</t>
    </rPh>
    <rPh sb="1065" eb="1067">
      <t>ネンド</t>
    </rPh>
    <rPh sb="1072" eb="1074">
      <t>ビゾウ</t>
    </rPh>
    <rPh sb="1128" eb="1131">
      <t>コウレイカ</t>
    </rPh>
    <rPh sb="1180" eb="1181">
      <t>ヒ</t>
    </rPh>
    <rPh sb="1182" eb="1183">
      <t>ツヅ</t>
    </rPh>
    <rPh sb="1184" eb="1187">
      <t>スイセンカ</t>
    </rPh>
    <rPh sb="1188" eb="1190">
      <t>ソクシン</t>
    </rPh>
    <rPh sb="1191" eb="1192">
      <t>ト</t>
    </rPh>
    <rPh sb="1192" eb="119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</si>
</sst>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0E-43FC-9A2E-5F3E61C886E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6C0E-43FC-9A2E-5F3E61C886E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36.270000000000003</c:v>
                </c:pt>
                <c:pt idx="1">
                  <c:v>36.81</c:v>
                </c:pt>
                <c:pt idx="2">
                  <c:v>36.520000000000003</c:v>
                </c:pt>
                <c:pt idx="3">
                  <c:v>35.83</c:v>
                </c:pt>
                <c:pt idx="4">
                  <c:v>36.42</c:v>
                </c:pt>
              </c:numCache>
            </c:numRef>
          </c:val>
          <c:extLst>
            <c:ext xmlns:c16="http://schemas.microsoft.com/office/drawing/2014/chart" uri="{C3380CC4-5D6E-409C-BE32-E72D297353CC}">
              <c16:uniqueId val="{00000000-05DA-4419-8BD2-36E01E6F1F0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05DA-4419-8BD2-36E01E6F1F0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50.2</c:v>
                </c:pt>
                <c:pt idx="1">
                  <c:v>53.13</c:v>
                </c:pt>
                <c:pt idx="2">
                  <c:v>52.94</c:v>
                </c:pt>
                <c:pt idx="3">
                  <c:v>55.27</c:v>
                </c:pt>
                <c:pt idx="4">
                  <c:v>55.61</c:v>
                </c:pt>
              </c:numCache>
            </c:numRef>
          </c:val>
          <c:extLst>
            <c:ext xmlns:c16="http://schemas.microsoft.com/office/drawing/2014/chart" uri="{C3380CC4-5D6E-409C-BE32-E72D297353CC}">
              <c16:uniqueId val="{00000000-2064-4644-8CC2-45901EC1671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064-4644-8CC2-45901EC1671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82.38</c:v>
                </c:pt>
                <c:pt idx="1">
                  <c:v>81.59</c:v>
                </c:pt>
                <c:pt idx="2">
                  <c:v>79.599999999999994</c:v>
                </c:pt>
                <c:pt idx="3">
                  <c:v>83.99</c:v>
                </c:pt>
                <c:pt idx="4">
                  <c:v>80.38</c:v>
                </c:pt>
              </c:numCache>
            </c:numRef>
          </c:val>
          <c:extLst>
            <c:ext xmlns:c16="http://schemas.microsoft.com/office/drawing/2014/chart" uri="{C3380CC4-5D6E-409C-BE32-E72D297353CC}">
              <c16:uniqueId val="{00000000-4A01-464A-9386-76444B291E9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01-464A-9386-76444B291E9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1F-4E23-A21A-33E2653255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F-4E23-A21A-33E2653255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1A-462C-BF3A-1EB142E3D3B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1A-462C-BF3A-1EB142E3D3B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49-4C86-AEF8-52B9F3E13C8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9-4C86-AEF8-52B9F3E13C8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E4-4306-B0AC-EF356D8B047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E4-4306-B0AC-EF356D8B047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288.58</c:v>
                </c:pt>
                <c:pt idx="1">
                  <c:v>262.82</c:v>
                </c:pt>
                <c:pt idx="2">
                  <c:v>241</c:v>
                </c:pt>
                <c:pt idx="3">
                  <c:v>236.84</c:v>
                </c:pt>
                <c:pt idx="4">
                  <c:v>240.4</c:v>
                </c:pt>
              </c:numCache>
            </c:numRef>
          </c:val>
          <c:extLst>
            <c:ext xmlns:c16="http://schemas.microsoft.com/office/drawing/2014/chart" uri="{C3380CC4-5D6E-409C-BE32-E72D297353CC}">
              <c16:uniqueId val="{00000000-DE34-40AC-AD50-1D346D3A06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DE34-40AC-AD50-1D346D3A06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53.84</c:v>
                </c:pt>
                <c:pt idx="1">
                  <c:v>53.56</c:v>
                </c:pt>
                <c:pt idx="2">
                  <c:v>59.42</c:v>
                </c:pt>
                <c:pt idx="3">
                  <c:v>62.49</c:v>
                </c:pt>
                <c:pt idx="4">
                  <c:v>63.44</c:v>
                </c:pt>
              </c:numCache>
            </c:numRef>
          </c:val>
          <c:extLst>
            <c:ext xmlns:c16="http://schemas.microsoft.com/office/drawing/2014/chart" uri="{C3380CC4-5D6E-409C-BE32-E72D297353CC}">
              <c16:uniqueId val="{00000000-0F53-4613-BDD5-DC6791DADF3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0F53-4613-BDD5-DC6791DADF3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407.16</c:v>
                </c:pt>
                <c:pt idx="1">
                  <c:v>414.37</c:v>
                </c:pt>
                <c:pt idx="2">
                  <c:v>375.51</c:v>
                </c:pt>
                <c:pt idx="3">
                  <c:v>358.39</c:v>
                </c:pt>
                <c:pt idx="4">
                  <c:v>351.99</c:v>
                </c:pt>
              </c:numCache>
            </c:numRef>
          </c:val>
          <c:extLst>
            <c:ext xmlns:c16="http://schemas.microsoft.com/office/drawing/2014/chart" uri="{C3380CC4-5D6E-409C-BE32-E72D297353CC}">
              <c16:uniqueId val="{00000000-A4A0-471D-AE30-C227902636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4A0-471D-AE30-C227902636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27"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岩手県　洋野町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15051</v>
      </c>
      <c r="AM8" s="45"/>
      <c r="AN8" s="45"/>
      <c r="AO8" s="45"/>
      <c r="AP8" s="45"/>
      <c r="AQ8" s="45"/>
      <c r="AR8" s="45"/>
      <c r="AS8" s="45"/>
      <c r="AT8" s="44">
        <f>データ!T6</f>
        <v>302.92</v>
      </c>
      <c r="AU8" s="44"/>
      <c r="AV8" s="44"/>
      <c r="AW8" s="44"/>
      <c r="AX8" s="44"/>
      <c r="AY8" s="44"/>
      <c r="AZ8" s="44"/>
      <c r="BA8" s="44"/>
      <c r="BB8" s="44">
        <f>データ!U6</f>
        <v>49.69</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31.64</v>
      </c>
      <c r="Q10" s="44"/>
      <c r="R10" s="44"/>
      <c r="S10" s="44"/>
      <c r="T10" s="44"/>
      <c r="U10" s="44"/>
      <c r="V10" s="44"/>
      <c r="W10" s="44">
        <f>データ!Q6</f>
        <v>93.84</v>
      </c>
      <c r="X10" s="44"/>
      <c r="Y10" s="44"/>
      <c r="Z10" s="44"/>
      <c r="AA10" s="44"/>
      <c r="AB10" s="44"/>
      <c r="AC10" s="44"/>
      <c r="AD10" s="45">
        <f>データ!R6</f>
        <v>4444</v>
      </c>
      <c r="AE10" s="45"/>
      <c r="AF10" s="45"/>
      <c r="AG10" s="45"/>
      <c r="AH10" s="45"/>
      <c r="AI10" s="45"/>
      <c r="AJ10" s="45"/>
      <c r="AK10" s="2"/>
      <c r="AL10" s="45">
        <f>データ!V6</f>
        <v>4697</v>
      </c>
      <c r="AM10" s="45"/>
      <c r="AN10" s="45"/>
      <c r="AO10" s="45"/>
      <c r="AP10" s="45"/>
      <c r="AQ10" s="45"/>
      <c r="AR10" s="45"/>
      <c r="AS10" s="45"/>
      <c r="AT10" s="44">
        <f>データ!W6</f>
        <v>2.19</v>
      </c>
      <c r="AU10" s="44"/>
      <c r="AV10" s="44"/>
      <c r="AW10" s="44"/>
      <c r="AX10" s="44"/>
      <c r="AY10" s="44"/>
      <c r="AZ10" s="44"/>
      <c r="BA10" s="44"/>
      <c r="BB10" s="44">
        <f>データ!X6</f>
        <v>2144.75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116</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44</v>
      </c>
      <c r="O86" s="12" t="str">
        <f>データ!EO6</f>
        <v>【0.11】</v>
      </c>
    </row>
  </sheetData>
  <sheetProtection algorithmName="SHA-512" hashValue="Jrts51ULe0/nd0p6ckB1UlggTlen/92unDuKHC7KppYJGP3EJ6BS6x9Vmyk7G2Xrr4GVGSblwwsSr3ezSBy27A==" saltValue="WUpt7qn420zC6zLihaIn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35076</v>
      </c>
      <c r="D6" s="19">
        <f t="shared" si="3"/>
        <v>47</v>
      </c>
      <c r="E6" s="19">
        <f t="shared" si="3"/>
        <v>17</v>
      </c>
      <c r="F6" s="19">
        <f t="shared" si="3"/>
        <v>4</v>
      </c>
      <c r="G6" s="19">
        <f t="shared" si="3"/>
        <v>0</v>
      </c>
      <c r="H6" s="19" t="str">
        <f t="shared" si="3"/>
        <v>岩手県　洋野町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31.64</v>
      </c>
      <c r="Q6" s="20">
        <f t="shared" si="3"/>
        <v>93.84</v>
      </c>
      <c r="R6" s="20">
        <f t="shared" si="3"/>
        <v>4444</v>
      </c>
      <c r="S6" s="20">
        <f t="shared" si="3"/>
        <v>15051</v>
      </c>
      <c r="T6" s="20">
        <f t="shared" si="3"/>
        <v>302.92</v>
      </c>
      <c r="U6" s="20">
        <f t="shared" si="3"/>
        <v>49.69</v>
      </c>
      <c r="V6" s="20">
        <f t="shared" si="3"/>
        <v>4697</v>
      </c>
      <c r="W6" s="20">
        <f t="shared" si="3"/>
        <v>2.19</v>
      </c>
      <c r="X6" s="20">
        <f t="shared" si="3"/>
        <v>2144.75</v>
      </c>
      <c r="Y6" s="21">
        <f>IF(Y7="",NA(),Y7)</f>
        <v>82.38</v>
      </c>
      <c r="Z6" s="21">
        <f t="shared" ref="Z6:AH6" si="4">IF(Z7="",NA(),Z7)</f>
        <v>81.59</v>
      </c>
      <c r="AA6" s="21">
        <f t="shared" si="4"/>
        <v>79.599999999999994</v>
      </c>
      <c r="AB6" s="21">
        <f t="shared" si="4"/>
        <v>83.99</v>
      </c>
      <c r="AC6" s="21">
        <f t="shared" si="4"/>
        <v>80.38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288.58</v>
      </c>
      <c r="BG6" s="21">
        <f t="shared" ref="BG6:BO6" si="7">IF(BG7="",NA(),BG7)</f>
        <v>262.82</v>
      </c>
      <c r="BH6" s="21">
        <f t="shared" si="7"/>
        <v>241</v>
      </c>
      <c r="BI6" s="21">
        <f t="shared" si="7"/>
        <v>236.84</v>
      </c>
      <c r="BJ6" s="21">
        <f t="shared" si="7"/>
        <v>240.4</v>
      </c>
      <c r="BK6" s="21">
        <f t="shared" si="7"/>
        <v>1206.79</v>
      </c>
      <c r="BL6" s="21">
        <f t="shared" si="7"/>
        <v>1258.43</v>
      </c>
      <c r="BM6" s="21">
        <f t="shared" si="7"/>
        <v>1163.75</v>
      </c>
      <c r="BN6" s="21">
        <f t="shared" si="7"/>
        <v>1195.47</v>
      </c>
      <c r="BO6" s="21">
        <f t="shared" si="7"/>
        <v>1168.69</v>
      </c>
      <c r="BP6" s="20" t="str">
        <f>IF(BP7="","",IF(BP7="-","【-】","【"&amp;SUBSTITUTE(TEXT(BP7,"#,##0.00"),"-","△")&amp;"】"))</f>
        <v>【1,156.82】</v>
      </c>
      <c r="BQ6" s="21">
        <f>IF(BQ7="",NA(),BQ7)</f>
        <v>53.84</v>
      </c>
      <c r="BR6" s="21">
        <f t="shared" ref="BR6:BZ6" si="8">IF(BR7="",NA(),BR7)</f>
        <v>53.56</v>
      </c>
      <c r="BS6" s="21">
        <f t="shared" si="8"/>
        <v>59.42</v>
      </c>
      <c r="BT6" s="21">
        <f t="shared" si="8"/>
        <v>62.49</v>
      </c>
      <c r="BU6" s="21">
        <f t="shared" si="8"/>
        <v>63.44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407.16</v>
      </c>
      <c r="CC6" s="21">
        <f t="shared" ref="CC6:CK6" si="9">IF(CC7="",NA(),CC7)</f>
        <v>414.37</v>
      </c>
      <c r="CD6" s="21">
        <f t="shared" si="9"/>
        <v>375.51</v>
      </c>
      <c r="CE6" s="21">
        <f t="shared" si="9"/>
        <v>358.39</v>
      </c>
      <c r="CF6" s="21">
        <f t="shared" si="9"/>
        <v>351.99</v>
      </c>
      <c r="CG6" s="21">
        <f t="shared" si="9"/>
        <v>228.47</v>
      </c>
      <c r="CH6" s="21">
        <f t="shared" si="9"/>
        <v>224.88</v>
      </c>
      <c r="CI6" s="21">
        <f t="shared" si="9"/>
        <v>228.64</v>
      </c>
      <c r="CJ6" s="21">
        <f t="shared" si="9"/>
        <v>239.46</v>
      </c>
      <c r="CK6" s="21">
        <f t="shared" si="9"/>
        <v>233.15</v>
      </c>
      <c r="CL6" s="20" t="str">
        <f>IF(CL7="","",IF(CL7="-","【-】","【"&amp;SUBSTITUTE(TEXT(CL7,"#,##0.00"),"-","△")&amp;"】"))</f>
        <v>【215.73】</v>
      </c>
      <c r="CM6" s="21">
        <f>IF(CM7="",NA(),CM7)</f>
        <v>36.270000000000003</v>
      </c>
      <c r="CN6" s="21">
        <f t="shared" ref="CN6:CV6" si="10">IF(CN7="",NA(),CN7)</f>
        <v>36.81</v>
      </c>
      <c r="CO6" s="21">
        <f t="shared" si="10"/>
        <v>36.520000000000003</v>
      </c>
      <c r="CP6" s="21">
        <f t="shared" si="10"/>
        <v>35.83</v>
      </c>
      <c r="CQ6" s="21">
        <f t="shared" si="10"/>
        <v>36.42</v>
      </c>
      <c r="CR6" s="21">
        <f t="shared" si="10"/>
        <v>42.47</v>
      </c>
      <c r="CS6" s="21">
        <f t="shared" si="10"/>
        <v>42.4</v>
      </c>
      <c r="CT6" s="21">
        <f t="shared" si="10"/>
        <v>42.28</v>
      </c>
      <c r="CU6" s="21">
        <f t="shared" si="10"/>
        <v>41.06</v>
      </c>
      <c r="CV6" s="21">
        <f t="shared" si="10"/>
        <v>42.09</v>
      </c>
      <c r="CW6" s="20" t="str">
        <f>IF(CW7="","",IF(CW7="-","【-】","【"&amp;SUBSTITUTE(TEXT(CW7,"#,##0.00"),"-","△")&amp;"】"))</f>
        <v>【43.28】</v>
      </c>
      <c r="CX6" s="21">
        <f>IF(CX7="",NA(),CX7)</f>
        <v>50.2</v>
      </c>
      <c r="CY6" s="21">
        <f t="shared" ref="CY6:DG6" si="11">IF(CY7="",NA(),CY7)</f>
        <v>53.13</v>
      </c>
      <c r="CZ6" s="21">
        <f t="shared" si="11"/>
        <v>52.94</v>
      </c>
      <c r="DA6" s="21">
        <f t="shared" si="11"/>
        <v>55.27</v>
      </c>
      <c r="DB6" s="21">
        <f t="shared" si="11"/>
        <v>55.61</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35076</v>
      </c>
      <c r="D7" s="23">
        <v>47</v>
      </c>
      <c r="E7" s="23">
        <v>17</v>
      </c>
      <c r="F7" s="23">
        <v>4</v>
      </c>
      <c r="G7" s="23">
        <v>0</v>
      </c>
      <c r="H7" s="23" t="s">
        <v>97</v>
      </c>
      <c r="I7" s="23" t="s">
        <v>98</v>
      </c>
      <c r="J7" s="23" t="s">
        <v>99</v>
      </c>
      <c r="K7" s="23" t="s">
        <v>100</v>
      </c>
      <c r="L7" s="23" t="s">
        <v>101</v>
      </c>
      <c r="M7" s="23" t="s">
        <v>102</v>
      </c>
      <c r="N7" s="24" t="s">
        <v>103</v>
      </c>
      <c r="O7" s="24" t="s">
        <v>104</v>
      </c>
      <c r="P7" s="24">
        <v>31.64</v>
      </c>
      <c r="Q7" s="24">
        <v>93.84</v>
      </c>
      <c r="R7" s="24">
        <v>4444</v>
      </c>
      <c r="S7" s="24">
        <v>15051</v>
      </c>
      <c r="T7" s="24">
        <v>302.92</v>
      </c>
      <c r="U7" s="24">
        <v>49.69</v>
      </c>
      <c r="V7" s="24">
        <v>4697</v>
      </c>
      <c r="W7" s="24">
        <v>2.19</v>
      </c>
      <c r="X7" s="24">
        <v>2144.75</v>
      </c>
      <c r="Y7" s="24">
        <v>82.38</v>
      </c>
      <c r="Z7" s="24">
        <v>81.59</v>
      </c>
      <c r="AA7" s="24">
        <v>79.599999999999994</v>
      </c>
      <c r="AB7" s="24">
        <v>83.99</v>
      </c>
      <c r="AC7" s="24">
        <v>80.38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288.58</v>
      </c>
      <c r="BG7" s="24">
        <v>262.82</v>
      </c>
      <c r="BH7" s="24">
        <v>241</v>
      </c>
      <c r="BI7" s="24">
        <v>236.84</v>
      </c>
      <c r="BJ7" s="24">
        <v>240.4</v>
      </c>
      <c r="BK7" s="24">
        <v>1206.79</v>
      </c>
      <c r="BL7" s="24">
        <v>1258.43</v>
      </c>
      <c r="BM7" s="24">
        <v>1163.75</v>
      </c>
      <c r="BN7" s="24">
        <v>1195.47</v>
      </c>
      <c r="BO7" s="24">
        <v>1168.69</v>
      </c>
      <c r="BP7" s="24">
        <v>1156.82</v>
      </c>
      <c r="BQ7" s="24">
        <v>53.84</v>
      </c>
      <c r="BR7" s="24">
        <v>53.56</v>
      </c>
      <c r="BS7" s="24">
        <v>59.42</v>
      </c>
      <c r="BT7" s="24">
        <v>62.49</v>
      </c>
      <c r="BU7" s="24">
        <v>63.44</v>
      </c>
      <c r="BV7" s="24">
        <v>71.84</v>
      </c>
      <c r="BW7" s="24">
        <v>73.36</v>
      </c>
      <c r="BX7" s="24">
        <v>72.599999999999994</v>
      </c>
      <c r="BY7" s="24">
        <v>69.430000000000007</v>
      </c>
      <c r="BZ7" s="24">
        <v>70.709999999999994</v>
      </c>
      <c r="CA7" s="24">
        <v>75.33</v>
      </c>
      <c r="CB7" s="24">
        <v>407.16</v>
      </c>
      <c r="CC7" s="24">
        <v>414.37</v>
      </c>
      <c r="CD7" s="24">
        <v>375.51</v>
      </c>
      <c r="CE7" s="24">
        <v>358.39</v>
      </c>
      <c r="CF7" s="24">
        <v>351.99</v>
      </c>
      <c r="CG7" s="24">
        <v>228.47</v>
      </c>
      <c r="CH7" s="24">
        <v>224.88</v>
      </c>
      <c r="CI7" s="24">
        <v>228.64</v>
      </c>
      <c r="CJ7" s="24">
        <v>239.46</v>
      </c>
      <c r="CK7" s="24">
        <v>233.15</v>
      </c>
      <c r="CL7" s="24">
        <v>215.73</v>
      </c>
      <c r="CM7" s="24">
        <v>36.270000000000003</v>
      </c>
      <c r="CN7" s="24">
        <v>36.81</v>
      </c>
      <c r="CO7" s="24">
        <v>36.520000000000003</v>
      </c>
      <c r="CP7" s="24">
        <v>35.83</v>
      </c>
      <c r="CQ7" s="24">
        <v>36.42</v>
      </c>
      <c r="CR7" s="24">
        <v>42.47</v>
      </c>
      <c r="CS7" s="24">
        <v>42.4</v>
      </c>
      <c r="CT7" s="24">
        <v>42.28</v>
      </c>
      <c r="CU7" s="24">
        <v>41.06</v>
      </c>
      <c r="CV7" s="24">
        <v>42.09</v>
      </c>
      <c r="CW7" s="24">
        <v>43.28</v>
      </c>
      <c r="CX7" s="24">
        <v>50.2</v>
      </c>
      <c r="CY7" s="24">
        <v>53.13</v>
      </c>
      <c r="CZ7" s="24">
        <v>52.94</v>
      </c>
      <c r="DA7" s="24">
        <v>55.27</v>
      </c>
      <c r="DB7" s="24">
        <v>55.61</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cp:lastPrinted>2025-02-06T01:12:13Z</cp:lastPrinted>
  <dcterms:created xsi:type="dcterms:W3CDTF">2025-01-24T07:30:20Z</dcterms:created>
  <dcterms:modified xsi:type="dcterms:W3CDTF">2025-03-05T23:58:23Z</dcterms:modified>
  <cp:category/>
</cp:coreProperties>
</file>