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Z:\2【第1ｶﾞｲﾄﾞ】下水道\【第2ｶﾞｲﾄﾞ】庶務\【第3ガイド】決算統計\決算統計（sasakiからコピー）\R6年度実施（令和5年度決算資料）\経営比較分析表\070305公営企業に係る経営比較分析表（R５決算）の公表日時について\洋野町　公表\"/>
    </mc:Choice>
  </mc:AlternateContent>
  <xr:revisionPtr revIDLastSave="0" documentId="13_ncr:1_{B85F1B3C-F313-462B-BD9B-5DF435035DD7}" xr6:coauthVersionLast="47" xr6:coauthVersionMax="47" xr10:uidLastSave="{00000000-0000-0000-0000-000000000000}"/>
  <workbookProtection workbookAlgorithmName="SHA-512" workbookHashValue="MMxEBH3yBllGuExl2hkioN1i+tKWK22JCcHX/7uQmJ9S5esd6pUe0xcthhs4yqLN2hcMMk9EwVvo4Fkfdp4gdg==" workbookSaltValue="r8X0EPZifVMi+LrBzFkdUQ==" workbookSpinCount="100000" lockStructure="1"/>
  <bookViews>
    <workbookView xWindow="1140" yWindow="510" windowWidth="18465" windowHeight="1461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I86" i="4"/>
  <c r="H86" i="4"/>
  <c r="E86" i="4"/>
  <c r="AT10" i="4"/>
  <c r="AL10" i="4"/>
  <c r="I10" i="4"/>
  <c r="AL8" i="4"/>
  <c r="P8" i="4"/>
  <c r="I8" i="4"/>
</calcChain>
</file>

<file path=xl/sharedStrings.xml><?xml version="1.0" encoding="utf-8"?>
<sst xmlns="http://schemas.openxmlformats.org/spreadsheetml/2006/main" count="236" uniqueCount="119">
  <si>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</si>
  <si>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</si>
  <si>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</si>
  <si>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</si>
  <si>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</si>
  <si>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</si>
  <si>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</si>
  <si>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</si>
  <si>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</si>
  <si>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</si>
  <si>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</si>
  <si>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</si>
  <si>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</si>
  <si>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</si>
  <si>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</si>
  <si>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</si>
  <si>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</si>
  <si>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</si>
  <si>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</si>
  <si>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</si>
  <si>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</si>
  <si>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</si>
  <si>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</si>
  <si>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</si>
  <si>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</si>
  <si>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</si>
  <si>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</si>
  <si>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</si>
  <si>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</si>
  <si>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</si>
  <si>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</si>
  <si>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</si>
  <si>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</si>
  <si>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</si>
  <si>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</si>
  <si>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</si>
  <si>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</si>
  <si>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</si>
  <si>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</si>
  <si>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</si>
  <si>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</si>
  <si>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</si>
  <si>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</si>
  <si>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</si>
  <si>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</si>
  <si>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</si>
  <si>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</si>
  <si>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</si>
  <si>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</si>
  <si>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</si>
  <si>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</si>
  <si>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</si>
  <si>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</si>
  <si>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</si>
  <si>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</si>
  <si>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</si>
  <si>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</si>
  <si>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</si>
  <si>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</si>
  <si>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</si>
  <si>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</si>
  <si>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</si>
  <si>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</si>
  <si>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</si>
  <si>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</si>
  <si>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</si>
  <si>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</si>
  <si>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</si>
  <si>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</si>
  <si>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</si>
  <si>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</si>
  <si>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</si>
  <si>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</si>
  <si>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</si>
  <si>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</si>
  <si>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</si>
  <si>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</si>
  <si>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</si>
  <si>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</si>
  <si>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</si>
  <si>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</si>
  <si>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</si>
  <si>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</si>
  <si>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</si>
  <si>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</si>
  <si>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</si>
  <si>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</si>
  <si>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</si>
  <si>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</si>
  <si>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</si>
  <si>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</si>
  <si>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</si>
  <si>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</si>
  <si>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</si>
  <si>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</si>
  <si>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</si>
  <si>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</si>
  <si>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</si>
  <si>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洋野町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</si>
  <si>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</si>
  <si>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</si>
  <si>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</si>
  <si>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</si>
  <si>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</si>
  <si>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</si>
  <si>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</si>
  <si>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</si>
  <si>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</si>
  <si>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</si>
  <si>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</si>
  <si>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</si>
  <si>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</si>
  <si>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</si>
  <si>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</si>
  <si>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</si>
  <si>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</si>
  <si>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本事業は、平成７年から供用開始し、28年が経過しております。平成21年、22年には、管渠等の補修工事を実施するなど老朽化が少しずつ進んでいる状況にあります。
　また、令和３年度に監視通報装置の更新工事を行い、施設の監視体制の強化を図りました。
　今後も計画的に管渠の巡視点検を実施し、住民サービスの低下を招かないよう適切な維持管理に努めていく必要があります。</t>
    <phoneticPr fontId="4"/>
  </si>
  <si>
    <t>　本町の農業集落排水事業は、旧大野村の明戸・向田の２地区で行われており、水洗化状況は令和５年度末現在で279戸・645人であります。
　経営の健全性・効率性については、経営状況からみても現状では大幅に改善する見込みはなく非常に厳しい状況であり、また、一般会計からの繰入金に大きく依存している現状でありますが、経営改善に向けて、水洗化の促進と維持管理経費の抑制に努めるとともに、使用料の見直しについて検討していく必要があります。</t>
    <rPh sb="93" eb="95">
      <t>ゲンジョウ</t>
    </rPh>
    <rPh sb="97" eb="99">
      <t>オオハバ</t>
    </rPh>
    <rPh sb="100" eb="102">
      <t>カイゼン</t>
    </rPh>
    <rPh sb="104" eb="106">
      <t>ミコ</t>
    </rPh>
    <rPh sb="110" eb="112">
      <t>ヒジョウ</t>
    </rPh>
    <rPh sb="113" eb="114">
      <t>キビ</t>
    </rPh>
    <rPh sb="133" eb="136">
      <t>スイセンカ</t>
    </rPh>
    <rPh sb="137" eb="139">
      <t>ソクシン</t>
    </rPh>
    <rPh sb="140" eb="142">
      <t>イジ</t>
    </rPh>
    <rPh sb="142" eb="144">
      <t>カンリ</t>
    </rPh>
    <rPh sb="144" eb="146">
      <t>ケイヒ</t>
    </rPh>
    <rPh sb="147" eb="149">
      <t>ヨクセイ</t>
    </rPh>
    <rPh sb="157" eb="160">
      <t>シヨウリョウ</t>
    </rPh>
    <rPh sb="161" eb="163">
      <t>ミナオ</t>
    </rPh>
    <rPh sb="168" eb="170">
      <t>ケントウ</t>
    </rPh>
    <rPh sb="174" eb="176">
      <t>ヒツヨウ</t>
    </rPh>
    <phoneticPr fontId="4"/>
  </si>
  <si>
    <t>(1)　収益的収支比率
　収益的収支比率は、地方債償還元金の増加により、昨年度と比較し若干悪化となりました。他会計への依存割合(総収入に占める他会計繰入金の割合)については、87.48％と依然として高い状況となっておりますので、引き続き水洗化の促進と維持管理経費の抑制に努め、使用料体系のあり方について検討する必要があります。
(2)　経費回収率、汚水処理原価
　経費回収率、汚水処理原価は、汚水処理費の減少により改善しています。これは、公営企業会計の適用に伴う打切り決算により４月に支払いをする３月分の委託料や賃借料等が汚水処理に要する経費に含まれていないことことによるものですが、実際には汚水処理に要する経費は年々増加傾向となっていますので、依然として厳しい状況です。
(3)　企業債残高対事業規模比率
　本指標は、令和４年度に続き０となりました。整備はすでに完了しており、新発の起債借入は予定していないことから、地方債残高は減少の一途で数値は同水準程度で推移していくものと予想されます。
(4)　施設利用率
　本指標は、年間有収水量の増加に伴い、前年度と比べ9.48ポイントの増加となりましたが、使用料収入を伴っていない増加ですので、不明水の増加によるものと思われます。引き続き、不明水対策を実施しつつ、人口密度の低い地域という厳しい条件下にありますが、水洗化の促進に努めるとともに、適切な利用率を把握する必要があります。
(4)　水洗化率
　本指標は、前年度と比べ0.15ポイント低く、ほほ横ばいとなりました。類似団体の平均の約８割にとどまっており、人口減少が進行する中、水洗化率の大幅な増加を望めない厳しい状況にあります。</t>
    <rPh sb="22" eb="25">
      <t>チホウサイ</t>
    </rPh>
    <rPh sb="25" eb="29">
      <t>ショウカンガンキン</t>
    </rPh>
    <rPh sb="30" eb="32">
      <t>ゾウカ</t>
    </rPh>
    <rPh sb="45" eb="47">
      <t>アッカ</t>
    </rPh>
    <rPh sb="196" eb="201">
      <t>オスイショリヒ</t>
    </rPh>
    <rPh sb="202" eb="204">
      <t>ゲンショウ</t>
    </rPh>
    <rPh sb="207" eb="209">
      <t>カイゼン</t>
    </rPh>
    <rPh sb="219" eb="225">
      <t>コウエイキギョウカイケイ</t>
    </rPh>
    <rPh sb="226" eb="228">
      <t>テキヨウ</t>
    </rPh>
    <rPh sb="229" eb="230">
      <t>トモナ</t>
    </rPh>
    <rPh sb="323" eb="325">
      <t>イゼン</t>
    </rPh>
    <rPh sb="328" eb="329">
      <t>キビ</t>
    </rPh>
    <rPh sb="331" eb="333">
      <t>ジョウキョウ</t>
    </rPh>
    <rPh sb="459" eb="462">
      <t>ホンシヒョウ</t>
    </rPh>
    <rPh sb="464" eb="470">
      <t>ネンカンユウシュウスイリョウ</t>
    </rPh>
    <rPh sb="471" eb="473">
      <t>ゾウカ</t>
    </rPh>
    <rPh sb="477" eb="480">
      <t>ゼンネンド</t>
    </rPh>
    <rPh sb="481" eb="482">
      <t>クラ</t>
    </rPh>
    <rPh sb="492" eb="494">
      <t>ゾウカ</t>
    </rPh>
    <rPh sb="502" eb="505">
      <t>シヨウリョウ</t>
    </rPh>
    <rPh sb="505" eb="507">
      <t>シュウニュウ</t>
    </rPh>
    <rPh sb="508" eb="509">
      <t>トモナ</t>
    </rPh>
    <rPh sb="514" eb="516">
      <t>ゾウカ</t>
    </rPh>
    <rPh sb="521" eb="524">
      <t>フメイスイ</t>
    </rPh>
    <rPh sb="525" eb="527">
      <t>ゾウカ</t>
    </rPh>
    <rPh sb="533" eb="534">
      <t>オモ</t>
    </rPh>
    <rPh sb="539" eb="540">
      <t>ヒ</t>
    </rPh>
    <rPh sb="541" eb="542">
      <t>ツヅ</t>
    </rPh>
    <rPh sb="646" eb="647">
      <t>ヒク</t>
    </rPh>
    <rPh sb="695" eb="696">
      <t>リツ</t>
    </rPh>
    <rPh sb="697" eb="699">
      <t>オオハバ</t>
    </rPh>
    <rPh sb="707" eb="708">
      <t>キビ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</si>
</sst>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70F-4AC1-92DE-FF20A4C0D16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E70F-4AC1-92DE-FF20A4C0D16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35.5</c:v>
                </c:pt>
                <c:pt idx="1">
                  <c:v>36.799999999999997</c:v>
                </c:pt>
                <c:pt idx="2">
                  <c:v>34.200000000000003</c:v>
                </c:pt>
                <c:pt idx="3">
                  <c:v>26.58</c:v>
                </c:pt>
                <c:pt idx="4">
                  <c:v>36.06</c:v>
                </c:pt>
              </c:numCache>
            </c:numRef>
          </c:val>
          <c:extLst>
            <c:ext xmlns:c16="http://schemas.microsoft.com/office/drawing/2014/chart" uri="{C3380CC4-5D6E-409C-BE32-E72D297353CC}">
              <c16:uniqueId val="{00000000-EAF7-421F-8B21-40CB4BE9207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EAF7-421F-8B21-40CB4BE9207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67.180000000000007</c:v>
                </c:pt>
                <c:pt idx="1">
                  <c:v>69.989999999999995</c:v>
                </c:pt>
                <c:pt idx="2">
                  <c:v>68.239999999999995</c:v>
                </c:pt>
                <c:pt idx="3">
                  <c:v>69.73</c:v>
                </c:pt>
                <c:pt idx="4">
                  <c:v>69.58</c:v>
                </c:pt>
              </c:numCache>
            </c:numRef>
          </c:val>
          <c:extLst>
            <c:ext xmlns:c16="http://schemas.microsoft.com/office/drawing/2014/chart" uri="{C3380CC4-5D6E-409C-BE32-E72D297353CC}">
              <c16:uniqueId val="{00000000-E3FF-4CDC-86F6-877CC1CD92E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E3FF-4CDC-86F6-877CC1CD92E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77.52</c:v>
                </c:pt>
                <c:pt idx="1">
                  <c:v>65.739999999999995</c:v>
                </c:pt>
                <c:pt idx="2">
                  <c:v>73.91</c:v>
                </c:pt>
                <c:pt idx="3">
                  <c:v>73.709999999999994</c:v>
                </c:pt>
                <c:pt idx="4">
                  <c:v>71.53</c:v>
                </c:pt>
              </c:numCache>
            </c:numRef>
          </c:val>
          <c:extLst>
            <c:ext xmlns:c16="http://schemas.microsoft.com/office/drawing/2014/chart" uri="{C3380CC4-5D6E-409C-BE32-E72D297353CC}">
              <c16:uniqueId val="{00000000-77B0-46B9-ADAF-11049A72F71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7B0-46B9-ADAF-11049A72F71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03C-4618-9BB2-F908B9A29B9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3C-4618-9BB2-F908B9A29B9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707-43E0-AFBD-3DD551D2B5B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707-43E0-AFBD-3DD551D2B5B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746-4CD8-B90F-1C4A50467FF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46-4CD8-B90F-1C4A50467FF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3ED-44F9-A582-62974A1E912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3ED-44F9-A582-62974A1E912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F37-4F4A-98CF-DF45BE4AF91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1F37-4F4A-98CF-DF45BE4AF91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75.790000000000006</c:v>
                </c:pt>
                <c:pt idx="1">
                  <c:v>36.159999999999997</c:v>
                </c:pt>
                <c:pt idx="2">
                  <c:v>50.74</c:v>
                </c:pt>
                <c:pt idx="3">
                  <c:v>46.59</c:v>
                </c:pt>
                <c:pt idx="4">
                  <c:v>48.47</c:v>
                </c:pt>
              </c:numCache>
            </c:numRef>
          </c:val>
          <c:extLst>
            <c:ext xmlns:c16="http://schemas.microsoft.com/office/drawing/2014/chart" uri="{C3380CC4-5D6E-409C-BE32-E72D297353CC}">
              <c16:uniqueId val="{00000000-A458-4B72-8446-0E7DDBBFC18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A458-4B72-8446-0E7DDBBFC18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164.38</c:v>
                </c:pt>
                <c:pt idx="1">
                  <c:v>302.07</c:v>
                </c:pt>
                <c:pt idx="2">
                  <c:v>250.17</c:v>
                </c:pt>
                <c:pt idx="3">
                  <c:v>338.74</c:v>
                </c:pt>
                <c:pt idx="4">
                  <c:v>232.84</c:v>
                </c:pt>
              </c:numCache>
            </c:numRef>
          </c:val>
          <c:extLst>
            <c:ext xmlns:c16="http://schemas.microsoft.com/office/drawing/2014/chart" uri="{C3380CC4-5D6E-409C-BE32-E72D297353CC}">
              <c16:uniqueId val="{00000000-2B96-45E6-B74B-7637C7CBD6D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2B96-45E6-B74B-7637C7CBD6D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Y4"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岩手県　洋野町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法非適用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15051</v>
      </c>
      <c r="AM8" s="45"/>
      <c r="AN8" s="45"/>
      <c r="AO8" s="45"/>
      <c r="AP8" s="45"/>
      <c r="AQ8" s="45"/>
      <c r="AR8" s="45"/>
      <c r="AS8" s="45"/>
      <c r="AT8" s="44">
        <f>データ!T6</f>
        <v>302.92</v>
      </c>
      <c r="AU8" s="44"/>
      <c r="AV8" s="44"/>
      <c r="AW8" s="44"/>
      <c r="AX8" s="44"/>
      <c r="AY8" s="44"/>
      <c r="AZ8" s="44"/>
      <c r="BA8" s="44"/>
      <c r="BB8" s="44">
        <f>データ!U6</f>
        <v>49.69</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6.21</v>
      </c>
      <c r="Q10" s="44"/>
      <c r="R10" s="44"/>
      <c r="S10" s="44"/>
      <c r="T10" s="44"/>
      <c r="U10" s="44"/>
      <c r="V10" s="44"/>
      <c r="W10" s="44">
        <f>データ!Q6</f>
        <v>100</v>
      </c>
      <c r="X10" s="44"/>
      <c r="Y10" s="44"/>
      <c r="Z10" s="44"/>
      <c r="AA10" s="44"/>
      <c r="AB10" s="44"/>
      <c r="AC10" s="44"/>
      <c r="AD10" s="45">
        <f>データ!R6</f>
        <v>2750</v>
      </c>
      <c r="AE10" s="45"/>
      <c r="AF10" s="45"/>
      <c r="AG10" s="45"/>
      <c r="AH10" s="45"/>
      <c r="AI10" s="45"/>
      <c r="AJ10" s="45"/>
      <c r="AK10" s="2"/>
      <c r="AL10" s="45">
        <f>データ!V6</f>
        <v>927</v>
      </c>
      <c r="AM10" s="45"/>
      <c r="AN10" s="45"/>
      <c r="AO10" s="45"/>
      <c r="AP10" s="45"/>
      <c r="AQ10" s="45"/>
      <c r="AR10" s="45"/>
      <c r="AS10" s="45"/>
      <c r="AT10" s="44">
        <f>データ!W6</f>
        <v>0.49</v>
      </c>
      <c r="AU10" s="44"/>
      <c r="AV10" s="44"/>
      <c r="AW10" s="44"/>
      <c r="AX10" s="44"/>
      <c r="AY10" s="44"/>
      <c r="AZ10" s="44"/>
      <c r="BA10" s="44"/>
      <c r="BB10" s="44">
        <f>データ!X6</f>
        <v>1891.84</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118</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【785.10】</v>
      </c>
      <c r="I86" s="12" t="str">
        <f>データ!CA6</f>
        <v>【56.93】</v>
      </c>
      <c r="J86" s="12" t="str">
        <f>データ!CL6</f>
        <v>【271.15】</v>
      </c>
      <c r="K86" s="12" t="str">
        <f>データ!CW6</f>
        <v>【49.87】</v>
      </c>
      <c r="L86" s="12" t="str">
        <f>データ!DH6</f>
        <v>【87.54】</v>
      </c>
      <c r="M86" s="12" t="s">
        <v>43</v>
      </c>
      <c r="N86" s="12" t="s">
        <v>44</v>
      </c>
      <c r="O86" s="12" t="str">
        <f>データ!EO6</f>
        <v>【0.02】</v>
      </c>
    </row>
  </sheetData>
  <sheetProtection algorithmName="SHA-512" hashValue="XGVLVxQINHvUNv3LkpTVd4I6Z846z/D8D+ZuFEblw/LhB3G4xGHERv55z9AzG1UTCSbGHm98hw4QVyhZIBvaow==" saltValue="OtRddZGk4C1OYcZ0bCr+c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35076</v>
      </c>
      <c r="D6" s="19">
        <f t="shared" si="3"/>
        <v>47</v>
      </c>
      <c r="E6" s="19">
        <f t="shared" si="3"/>
        <v>17</v>
      </c>
      <c r="F6" s="19">
        <f t="shared" si="3"/>
        <v>5</v>
      </c>
      <c r="G6" s="19">
        <f t="shared" si="3"/>
        <v>0</v>
      </c>
      <c r="H6" s="19" t="str">
        <f t="shared" si="3"/>
        <v>岩手県　洋野町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6.21</v>
      </c>
      <c r="Q6" s="20">
        <f t="shared" si="3"/>
        <v>100</v>
      </c>
      <c r="R6" s="20">
        <f t="shared" si="3"/>
        <v>2750</v>
      </c>
      <c r="S6" s="20">
        <f t="shared" si="3"/>
        <v>15051</v>
      </c>
      <c r="T6" s="20">
        <f t="shared" si="3"/>
        <v>302.92</v>
      </c>
      <c r="U6" s="20">
        <f t="shared" si="3"/>
        <v>49.69</v>
      </c>
      <c r="V6" s="20">
        <f t="shared" si="3"/>
        <v>927</v>
      </c>
      <c r="W6" s="20">
        <f t="shared" si="3"/>
        <v>0.49</v>
      </c>
      <c r="X6" s="20">
        <f t="shared" si="3"/>
        <v>1891.84</v>
      </c>
      <c r="Y6" s="21">
        <f>IF(Y7="",NA(),Y7)</f>
        <v>77.52</v>
      </c>
      <c r="Z6" s="21">
        <f t="shared" ref="Z6:AH6" si="4">IF(Z7="",NA(),Z7)</f>
        <v>65.739999999999995</v>
      </c>
      <c r="AA6" s="21">
        <f t="shared" si="4"/>
        <v>73.91</v>
      </c>
      <c r="AB6" s="21">
        <f t="shared" si="4"/>
        <v>73.709999999999994</v>
      </c>
      <c r="AC6" s="21">
        <f t="shared" si="4"/>
        <v>71.53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826.83</v>
      </c>
      <c r="BL6" s="21">
        <f t="shared" si="7"/>
        <v>867.83</v>
      </c>
      <c r="BM6" s="21">
        <f t="shared" si="7"/>
        <v>791.76</v>
      </c>
      <c r="BN6" s="21">
        <f t="shared" si="7"/>
        <v>900.82</v>
      </c>
      <c r="BO6" s="21">
        <f t="shared" si="7"/>
        <v>839.21</v>
      </c>
      <c r="BP6" s="20" t="str">
        <f>IF(BP7="","",IF(BP7="-","【-】","【"&amp;SUBSTITUTE(TEXT(BP7,"#,##0.00"),"-","△")&amp;"】"))</f>
        <v>【785.10】</v>
      </c>
      <c r="BQ6" s="21">
        <f>IF(BQ7="",NA(),BQ7)</f>
        <v>75.790000000000006</v>
      </c>
      <c r="BR6" s="21">
        <f t="shared" ref="BR6:BZ6" si="8">IF(BR7="",NA(),BR7)</f>
        <v>36.159999999999997</v>
      </c>
      <c r="BS6" s="21">
        <f t="shared" si="8"/>
        <v>50.74</v>
      </c>
      <c r="BT6" s="21">
        <f t="shared" si="8"/>
        <v>46.59</v>
      </c>
      <c r="BU6" s="21">
        <f t="shared" si="8"/>
        <v>48.47</v>
      </c>
      <c r="BV6" s="21">
        <f t="shared" si="8"/>
        <v>57.31</v>
      </c>
      <c r="BW6" s="21">
        <f t="shared" si="8"/>
        <v>57.08</v>
      </c>
      <c r="BX6" s="21">
        <f t="shared" si="8"/>
        <v>56.26</v>
      </c>
      <c r="BY6" s="21">
        <f t="shared" si="8"/>
        <v>52.94</v>
      </c>
      <c r="BZ6" s="21">
        <f t="shared" si="8"/>
        <v>52.05</v>
      </c>
      <c r="CA6" s="20" t="str">
        <f>IF(CA7="","",IF(CA7="-","【-】","【"&amp;SUBSTITUTE(TEXT(CA7,"#,##0.00"),"-","△")&amp;"】"))</f>
        <v>【56.93】</v>
      </c>
      <c r="CB6" s="21">
        <f>IF(CB7="",NA(),CB7)</f>
        <v>164.38</v>
      </c>
      <c r="CC6" s="21">
        <f t="shared" ref="CC6:CK6" si="9">IF(CC7="",NA(),CC7)</f>
        <v>302.07</v>
      </c>
      <c r="CD6" s="21">
        <f t="shared" si="9"/>
        <v>250.17</v>
      </c>
      <c r="CE6" s="21">
        <f t="shared" si="9"/>
        <v>338.74</v>
      </c>
      <c r="CF6" s="21">
        <f t="shared" si="9"/>
        <v>232.84</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35.5</v>
      </c>
      <c r="CN6" s="21">
        <f t="shared" ref="CN6:CV6" si="10">IF(CN7="",NA(),CN7)</f>
        <v>36.799999999999997</v>
      </c>
      <c r="CO6" s="21">
        <f t="shared" si="10"/>
        <v>34.200000000000003</v>
      </c>
      <c r="CP6" s="21">
        <f t="shared" si="10"/>
        <v>26.58</v>
      </c>
      <c r="CQ6" s="21">
        <f t="shared" si="10"/>
        <v>36.06</v>
      </c>
      <c r="CR6" s="21">
        <f t="shared" si="10"/>
        <v>50.14</v>
      </c>
      <c r="CS6" s="21">
        <f t="shared" si="10"/>
        <v>54.83</v>
      </c>
      <c r="CT6" s="21">
        <f t="shared" si="10"/>
        <v>66.53</v>
      </c>
      <c r="CU6" s="21">
        <f t="shared" si="10"/>
        <v>52.35</v>
      </c>
      <c r="CV6" s="21">
        <f t="shared" si="10"/>
        <v>46.25</v>
      </c>
      <c r="CW6" s="20" t="str">
        <f>IF(CW7="","",IF(CW7="-","【-】","【"&amp;SUBSTITUTE(TEXT(CW7,"#,##0.00"),"-","△")&amp;"】"))</f>
        <v>【49.87】</v>
      </c>
      <c r="CX6" s="21">
        <f>IF(CX7="",NA(),CX7)</f>
        <v>67.180000000000007</v>
      </c>
      <c r="CY6" s="21">
        <f t="shared" ref="CY6:DG6" si="11">IF(CY7="",NA(),CY7)</f>
        <v>69.989999999999995</v>
      </c>
      <c r="CZ6" s="21">
        <f t="shared" si="11"/>
        <v>68.239999999999995</v>
      </c>
      <c r="DA6" s="21">
        <f t="shared" si="11"/>
        <v>69.73</v>
      </c>
      <c r="DB6" s="21">
        <f t="shared" si="11"/>
        <v>69.58</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15">
      <c r="A7" s="14"/>
      <c r="B7" s="23">
        <v>2023</v>
      </c>
      <c r="C7" s="23">
        <v>35076</v>
      </c>
      <c r="D7" s="23">
        <v>47</v>
      </c>
      <c r="E7" s="23">
        <v>17</v>
      </c>
      <c r="F7" s="23">
        <v>5</v>
      </c>
      <c r="G7" s="23">
        <v>0</v>
      </c>
      <c r="H7" s="23" t="s">
        <v>98</v>
      </c>
      <c r="I7" s="23" t="s">
        <v>99</v>
      </c>
      <c r="J7" s="23" t="s">
        <v>100</v>
      </c>
      <c r="K7" s="23" t="s">
        <v>101</v>
      </c>
      <c r="L7" s="23" t="s">
        <v>102</v>
      </c>
      <c r="M7" s="23" t="s">
        <v>103</v>
      </c>
      <c r="N7" s="24" t="s">
        <v>104</v>
      </c>
      <c r="O7" s="24" t="s">
        <v>105</v>
      </c>
      <c r="P7" s="24">
        <v>6.21</v>
      </c>
      <c r="Q7" s="24">
        <v>100</v>
      </c>
      <c r="R7" s="24">
        <v>2750</v>
      </c>
      <c r="S7" s="24">
        <v>15051</v>
      </c>
      <c r="T7" s="24">
        <v>302.92</v>
      </c>
      <c r="U7" s="24">
        <v>49.69</v>
      </c>
      <c r="V7" s="24">
        <v>927</v>
      </c>
      <c r="W7" s="24">
        <v>0.49</v>
      </c>
      <c r="X7" s="24">
        <v>1891.84</v>
      </c>
      <c r="Y7" s="24">
        <v>77.52</v>
      </c>
      <c r="Z7" s="24">
        <v>65.739999999999995</v>
      </c>
      <c r="AA7" s="24">
        <v>73.91</v>
      </c>
      <c r="AB7" s="24">
        <v>73.709999999999994</v>
      </c>
      <c r="AC7" s="24">
        <v>71.53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826.83</v>
      </c>
      <c r="BL7" s="24">
        <v>867.83</v>
      </c>
      <c r="BM7" s="24">
        <v>791.76</v>
      </c>
      <c r="BN7" s="24">
        <v>900.82</v>
      </c>
      <c r="BO7" s="24">
        <v>839.21</v>
      </c>
      <c r="BP7" s="24">
        <v>785.1</v>
      </c>
      <c r="BQ7" s="24">
        <v>75.790000000000006</v>
      </c>
      <c r="BR7" s="24">
        <v>36.159999999999997</v>
      </c>
      <c r="BS7" s="24">
        <v>50.74</v>
      </c>
      <c r="BT7" s="24">
        <v>46.59</v>
      </c>
      <c r="BU7" s="24">
        <v>48.47</v>
      </c>
      <c r="BV7" s="24">
        <v>57.31</v>
      </c>
      <c r="BW7" s="24">
        <v>57.08</v>
      </c>
      <c r="BX7" s="24">
        <v>56.26</v>
      </c>
      <c r="BY7" s="24">
        <v>52.94</v>
      </c>
      <c r="BZ7" s="24">
        <v>52.05</v>
      </c>
      <c r="CA7" s="24">
        <v>56.93</v>
      </c>
      <c r="CB7" s="24">
        <v>164.38</v>
      </c>
      <c r="CC7" s="24">
        <v>302.07</v>
      </c>
      <c r="CD7" s="24">
        <v>250.17</v>
      </c>
      <c r="CE7" s="24">
        <v>338.74</v>
      </c>
      <c r="CF7" s="24">
        <v>232.84</v>
      </c>
      <c r="CG7" s="24">
        <v>273.52</v>
      </c>
      <c r="CH7" s="24">
        <v>274.99</v>
      </c>
      <c r="CI7" s="24">
        <v>282.08999999999997</v>
      </c>
      <c r="CJ7" s="24">
        <v>303.27999999999997</v>
      </c>
      <c r="CK7" s="24">
        <v>301.86</v>
      </c>
      <c r="CL7" s="24">
        <v>271.14999999999998</v>
      </c>
      <c r="CM7" s="24">
        <v>35.5</v>
      </c>
      <c r="CN7" s="24">
        <v>36.799999999999997</v>
      </c>
      <c r="CO7" s="24">
        <v>34.200000000000003</v>
      </c>
      <c r="CP7" s="24">
        <v>26.58</v>
      </c>
      <c r="CQ7" s="24">
        <v>36.06</v>
      </c>
      <c r="CR7" s="24">
        <v>50.14</v>
      </c>
      <c r="CS7" s="24">
        <v>54.83</v>
      </c>
      <c r="CT7" s="24">
        <v>66.53</v>
      </c>
      <c r="CU7" s="24">
        <v>52.35</v>
      </c>
      <c r="CV7" s="24">
        <v>46.25</v>
      </c>
      <c r="CW7" s="24">
        <v>49.87</v>
      </c>
      <c r="CX7" s="24">
        <v>67.180000000000007</v>
      </c>
      <c r="CY7" s="24">
        <v>69.989999999999995</v>
      </c>
      <c r="CZ7" s="24">
        <v>68.239999999999995</v>
      </c>
      <c r="DA7" s="24">
        <v>69.73</v>
      </c>
      <c r="DB7" s="24">
        <v>69.58</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00360@town.hirono.iwate.jp</cp:lastModifiedBy>
  <cp:lastPrinted>2025-02-06T00:09:00Z</cp:lastPrinted>
  <dcterms:created xsi:type="dcterms:W3CDTF">2025-01-24T07:32:55Z</dcterms:created>
  <dcterms:modified xsi:type="dcterms:W3CDTF">2025-03-05T23:59:11Z</dcterms:modified>
  <cp:category/>
</cp:coreProperties>
</file>