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2【第1ｶﾞｲﾄﾞ】下水道\【第2ｶﾞｲﾄﾞ】庶務\【第3ガイド】決算統計\決算統計（sasakiからコピー）\R7年度実施（令和6年度決算資料）\経営比較分析表\080310公営企業に係る経営比較分析表（令和６年度決算）の公表について\"/>
    </mc:Choice>
  </mc:AlternateContent>
  <xr:revisionPtr revIDLastSave="0" documentId="8_{75F633B9-EF70-44E3-A360-21B0630BF0AB}" xr6:coauthVersionLast="47" xr6:coauthVersionMax="47" xr10:uidLastSave="{00000000-0000-0000-0000-000000000000}"/>
  <workbookProtection workbookAlgorithmName="SHA-512" workbookHashValue="DfuUVKYIJKsCPbi7abaIZIoWJNZlGumg998kRH5CHpaZX1kLEd4b17an06UM17BFBElfDjXPHeFUxf+4P0UAYw==" workbookSaltValue="CEL0qigfzmBZjsnNg2mtHg==" workbookSpinCount="100000" lockStructure="1"/>
  <bookViews>
    <workbookView xWindow="1170" yWindow="1170" windowWidth="11610" windowHeight="149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BB10" i="4"/>
  <c r="AT10" i="4"/>
  <c r="P10" i="4"/>
  <c r="AT8" i="4"/>
  <c r="W8" i="4"/>
  <c r="P8" i="4"/>
</calcChain>
</file>

<file path=xl/sharedStrings.xml><?xml version="1.0" encoding="utf-8"?>
<sst xmlns="http://schemas.openxmlformats.org/spreadsheetml/2006/main" count="247" uniqueCount="121">
  <si>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</si>
  <si>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</si>
  <si>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</si>
  <si>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</si>
  <si>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</si>
  <si>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</si>
  <si>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</si>
  <si>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</si>
  <si>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</si>
  <si>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</si>
  <si>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</si>
  <si>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</si>
  <si>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</si>
  <si>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</si>
  <si>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</si>
  <si>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</si>
  <si>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</si>
  <si>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</si>
  <si>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</si>
  <si>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</si>
  <si>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</si>
  <si>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</si>
  <si>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</si>
  <si>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</si>
  <si>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</si>
  <si>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</si>
  <si>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</si>
  <si>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</si>
  <si>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</si>
  <si>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</si>
  <si>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</si>
  <si>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</si>
  <si>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</si>
  <si>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</si>
  <si>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</si>
  <si>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</si>
  <si>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</si>
  <si>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</si>
  <si>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</si>
  <si>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</si>
  <si>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</si>
  <si>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</si>
  <si>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</si>
  <si>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</si>
  <si>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</si>
  <si>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</si>
  <si>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</si>
  <si>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</si>
  <si>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</si>
  <si>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</si>
  <si>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</si>
  <si>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</si>
  <si>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</si>
  <si>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</si>
  <si>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</si>
  <si>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</si>
  <si>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</si>
  <si>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</si>
  <si>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</si>
  <si>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</si>
  <si>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</si>
  <si>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</si>
  <si>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</si>
  <si>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</si>
  <si>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</si>
  <si>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</si>
  <si>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</si>
  <si>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</si>
  <si>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</si>
  <si>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</si>
  <si>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</si>
  <si>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</si>
  <si>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</si>
  <si>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</si>
  <si>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</si>
  <si>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</si>
  <si>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</si>
  <si>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</si>
  <si>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</si>
  <si>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</si>
  <si>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</si>
  <si>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</si>
  <si>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</si>
  <si>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</si>
  <si>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</si>
  <si>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</si>
  <si>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</si>
  <si>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</si>
  <si>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</si>
  <si>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</si>
  <si>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</si>
  <si>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</si>
  <si>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</si>
  <si>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</si>
  <si>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</si>
  <si>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</si>
  <si>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</si>
  <si>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</si>
  <si>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岩手県　洋野町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</si>
  <si>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</si>
  <si>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</si>
  <si>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</si>
  <si>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</si>
  <si>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</si>
  <si>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</si>
  <si>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</si>
  <si>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</si>
  <si>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</si>
  <si>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</si>
  <si>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</si>
  <si>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</si>
  <si>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</si>
  <si>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</si>
  <si>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</si>
  <si>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</si>
  <si>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</si>
  <si>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</si>
  <si>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</si>
  <si>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浄化槽の躯体の耐用年数は、おおむね30年以上とされています（※最も設置年度が古い浄化槽は平成13年度に設置したもの）。これまで、本事業において設置した浄化槽の躯体更新実績はありません。
　また、浄化槽の内部設備については、浄化槽法に定められた保守点検・清掃・法定検査を適正に行い、機器の予防保全に努めていています。</t>
    <phoneticPr fontId="4"/>
  </si>
  <si>
    <t>(1)　収益的収支比率・経費回収率・汚水処理原価
　収益的収支比率は、前年度数値を5.37ポイント下回りました。これは、総収益、総費用ともに減少している中、費用より収益の減少幅が大きく、さらに地方債償還金が微増したことが要因です。
　経費回収率と汚水処理原価は、前年度に比べると若干改善していますが、他会計への依存割合(総収入に占める他会計繰入金の割合)については、54.72％と依然として高い状況です。
　令和２年度で新規設置を終了し、譲渡を進めていますので、使用料収入の増が見込めないことから、各種数値は徐々に悪化していくものと予想されます。
　今後は、適切な時期に使用料の改定を行い、経営の健全性・効率性の向上を図りつつ、事業廃止に向けた譲渡を進めていく必要があります。
(2)　企業債残高対事業規模比率
　使用料収入に対し当該特別会計で負担するべき企業債残高（借金）がどの程度あるのかを示す本指標は、平成30年度以降、０であり、今後も同水準で経過していくものと予想されます。</t>
    <rPh sb="49" eb="51">
      <t>シタマワ</t>
    </rPh>
    <rPh sb="60" eb="63">
      <t>ソウシュウエキ</t>
    </rPh>
    <rPh sb="64" eb="67">
      <t>ソウヒヨウ</t>
    </rPh>
    <rPh sb="70" eb="72">
      <t>ゲンショウ</t>
    </rPh>
    <rPh sb="76" eb="77">
      <t>ナカ</t>
    </rPh>
    <rPh sb="78" eb="80">
      <t>ヒヨウ</t>
    </rPh>
    <rPh sb="82" eb="84">
      <t>シュウエキ</t>
    </rPh>
    <rPh sb="85" eb="88">
      <t>ゲンショウハバ</t>
    </rPh>
    <rPh sb="89" eb="90">
      <t>オオ</t>
    </rPh>
    <rPh sb="96" eb="102">
      <t>チホウサイショウカンキン</t>
    </rPh>
    <rPh sb="103" eb="105">
      <t>ビゾウ</t>
    </rPh>
    <rPh sb="110" eb="112">
      <t>ヨウイン</t>
    </rPh>
    <rPh sb="131" eb="134">
      <t>ゼンネンド</t>
    </rPh>
    <rPh sb="135" eb="136">
      <t>クラ</t>
    </rPh>
    <rPh sb="139" eb="141">
      <t>ジャッカン</t>
    </rPh>
    <rPh sb="141" eb="143">
      <t>カイゼン</t>
    </rPh>
    <rPh sb="190" eb="192">
      <t>イゼン</t>
    </rPh>
    <rPh sb="195" eb="196">
      <t>タカ</t>
    </rPh>
    <rPh sb="197" eb="199">
      <t>ジョウキョウ</t>
    </rPh>
    <rPh sb="204" eb="206">
      <t>レイワ</t>
    </rPh>
    <rPh sb="207" eb="209">
      <t>ネンド</t>
    </rPh>
    <rPh sb="210" eb="214">
      <t>シンキセッチ</t>
    </rPh>
    <rPh sb="215" eb="217">
      <t>シュウリョウ</t>
    </rPh>
    <rPh sb="219" eb="221">
      <t>ジョウト</t>
    </rPh>
    <rPh sb="222" eb="223">
      <t>スス</t>
    </rPh>
    <rPh sb="275" eb="277">
      <t>コンゴ</t>
    </rPh>
    <rPh sb="279" eb="281">
      <t>テキセツ</t>
    </rPh>
    <rPh sb="282" eb="284">
      <t>ジキ</t>
    </rPh>
    <rPh sb="285" eb="288">
      <t>シヨウリョウ</t>
    </rPh>
    <rPh sb="289" eb="291">
      <t>カイテイ</t>
    </rPh>
    <rPh sb="292" eb="293">
      <t>オコナ</t>
    </rPh>
    <rPh sb="295" eb="297">
      <t>ケイエイ</t>
    </rPh>
    <rPh sb="298" eb="301">
      <t>ケンゼンセイ</t>
    </rPh>
    <rPh sb="302" eb="305">
      <t>コウリツセイ</t>
    </rPh>
    <rPh sb="306" eb="308">
      <t>コウジョウ</t>
    </rPh>
    <rPh sb="309" eb="310">
      <t>ハカ</t>
    </rPh>
    <rPh sb="314" eb="318">
      <t>ジギョウハイシ</t>
    </rPh>
    <rPh sb="319" eb="320">
      <t>ム</t>
    </rPh>
    <rPh sb="322" eb="324">
      <t>ジョウト</t>
    </rPh>
    <rPh sb="325" eb="326">
      <t>スス</t>
    </rPh>
    <rPh sb="330" eb="332">
      <t>ヒツヨウ</t>
    </rPh>
    <rPh sb="405" eb="407">
      <t>ヘイセイ</t>
    </rPh>
    <rPh sb="411" eb="413">
      <t>イコウ</t>
    </rPh>
    <phoneticPr fontId="4"/>
  </si>
  <si>
    <t>　本町の特定地域生活排水処理事業は、平成13年度から旧大野村で事業を開始し平成25年度まで実施の後、令和元年度より再開したところであります。令和２年度末までで計283基の公共設置を行っています。
　なお、町では、令和２年度末をもって、市町村設置型浄化槽整備を中止したところであります。今後は、最後に設置した浄化槽が譲渡可能となる令和12年度末までに、設置したすべての浄化槽の譲渡を進め、事業廃止を目指します。</t>
    <rPh sb="106" eb="108">
      <t>レイワ</t>
    </rPh>
    <rPh sb="109" eb="111">
      <t>ネンド</t>
    </rPh>
    <rPh sb="111" eb="112">
      <t>マツ</t>
    </rPh>
    <rPh sb="142" eb="144">
      <t>コンゴ</t>
    </rPh>
    <rPh sb="146" eb="148">
      <t>サイゴ</t>
    </rPh>
    <rPh sb="149" eb="151">
      <t>セッチ</t>
    </rPh>
    <rPh sb="153" eb="156">
      <t>ジョウカソウ</t>
    </rPh>
    <rPh sb="157" eb="159">
      <t>ジョウト</t>
    </rPh>
    <rPh sb="159" eb="161">
      <t>カノウ</t>
    </rPh>
    <rPh sb="164" eb="166">
      <t>レイワ</t>
    </rPh>
    <rPh sb="168" eb="170">
      <t>ネンド</t>
    </rPh>
    <rPh sb="170" eb="171">
      <t>マツ</t>
    </rPh>
    <rPh sb="175" eb="177">
      <t>セッチ</t>
    </rPh>
    <rPh sb="183" eb="186">
      <t>ジョウカソウ</t>
    </rPh>
    <rPh sb="187" eb="189">
      <t>ジョウト</t>
    </rPh>
    <rPh sb="190" eb="191">
      <t>スス</t>
    </rPh>
    <rPh sb="193" eb="197">
      <t>ジギョウハイシ</t>
    </rPh>
    <rPh sb="198" eb="200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</si>
</sst>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justify" vertical="top" wrapText="1"/>
      <protection locked="0"/>
    </xf>
    <xf numFmtId="0" fontId="15" fillId="0" borderId="0" xfId="0" applyFont="1" applyAlignment="1" applyProtection="1">
      <alignment horizontal="justify" vertical="top" wrapText="1"/>
      <protection locked="0"/>
    </xf>
    <xf numFmtId="0" fontId="15" fillId="0" borderId="7" xfId="0" applyFont="1" applyBorder="1" applyAlignment="1" applyProtection="1">
      <alignment horizontal="justify" vertical="top" wrapText="1"/>
      <protection locked="0"/>
    </xf>
    <xf numFmtId="0" fontId="15" fillId="0" borderId="8" xfId="0" applyFont="1" applyBorder="1" applyAlignment="1" applyProtection="1">
      <alignment horizontal="justify" vertical="top" wrapText="1"/>
      <protection locked="0"/>
    </xf>
    <xf numFmtId="0" fontId="15" fillId="0" borderId="1" xfId="0" applyFont="1" applyBorder="1" applyAlignment="1" applyProtection="1">
      <alignment horizontal="justify" vertical="top" wrapText="1"/>
      <protection locked="0"/>
    </xf>
    <xf numFmtId="0" fontId="15" fillId="0" borderId="9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justify" vertical="top" wrapText="1"/>
      <protection locked="0"/>
    </xf>
    <xf numFmtId="0" fontId="13" fillId="0" borderId="0" xfId="0" applyFont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justify" vertical="top" wrapText="1"/>
      <protection locked="0"/>
    </xf>
    <xf numFmtId="0" fontId="13" fillId="0" borderId="8" xfId="0" applyFont="1" applyBorder="1" applyAlignment="1" applyProtection="1">
      <alignment horizontal="justify" vertical="top" wrapText="1"/>
      <protection locked="0"/>
    </xf>
    <xf numFmtId="0" fontId="13" fillId="0" borderId="1" xfId="0" applyFont="1" applyBorder="1" applyAlignment="1" applyProtection="1">
      <alignment horizontal="justify" vertical="top" wrapText="1"/>
      <protection locked="0"/>
    </xf>
    <xf numFmtId="0" fontId="13" fillId="0" borderId="9" xfId="0" applyFont="1" applyBorder="1" applyAlignment="1" applyProtection="1">
      <alignment horizontal="justify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A-4DB5-B29F-BDD2380CF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4DB5-B29F-BDD2380CF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39.75</c:v>
                </c:pt>
                <c:pt idx="1">
                  <c:v>39.25</c:v>
                </c:pt>
                <c:pt idx="2">
                  <c:v>37.75</c:v>
                </c:pt>
                <c:pt idx="3">
                  <c:v>37</c:v>
                </c:pt>
                <c:pt idx="4">
                  <c:v>35.25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F-4AC3-BA74-0049BF1E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56.52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F-4AC3-BA74-0049BF1E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A-4036-BDD1-0FB82F10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87.8</c:v>
                </c:pt>
                <c:pt idx="1">
                  <c:v>88.43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A-4036-BDD1-0FB82F10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92.89</c:v>
                </c:pt>
                <c:pt idx="1">
                  <c:v>102.09</c:v>
                </c:pt>
                <c:pt idx="2">
                  <c:v>101.67</c:v>
                </c:pt>
                <c:pt idx="3">
                  <c:v>101.74</c:v>
                </c:pt>
                <c:pt idx="4">
                  <c:v>96.37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6-42DC-806A-C05358E9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6-42DC-806A-C05358E9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4-4C4C-A157-4B803387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4-4C4C-A157-4B803387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6-4586-BE75-22D6F8EAD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6-4586-BE75-22D6F8EAD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D0E-A713-CDB82B379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F-4D0E-A713-CDB82B379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2-405D-BB0E-76C3B036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2-405D-BB0E-76C3B036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5-45B5-A0D7-04C25D051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294.27</c:v>
                </c:pt>
                <c:pt idx="1">
                  <c:v>294.08999999999997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5-45B5-A0D7-04C25D051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84.83</c:v>
                </c:pt>
                <c:pt idx="1">
                  <c:v>95.55</c:v>
                </c:pt>
                <c:pt idx="2">
                  <c:v>82.55</c:v>
                </c:pt>
                <c:pt idx="3">
                  <c:v>82.08</c:v>
                </c:pt>
                <c:pt idx="4">
                  <c:v>84.69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0-4ADF-9B2E-AFBAE87E4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60.59</c:v>
                </c:pt>
                <c:pt idx="1">
                  <c:v>60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0-4ADF-9B2E-AFBAE87E4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172.08</c:v>
                </c:pt>
                <c:pt idx="1">
                  <c:v>156.72</c:v>
                </c:pt>
                <c:pt idx="2">
                  <c:v>185.31</c:v>
                </c:pt>
                <c:pt idx="3">
                  <c:v>188.48</c:v>
                </c:pt>
                <c:pt idx="4">
                  <c:v>179.3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F-456F-B3D7-978137098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280.23</c:v>
                </c:pt>
                <c:pt idx="1">
                  <c:v>282.70999999999998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F-456F-B3D7-978137098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Z4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岩手県　洋野町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特定地域生活排水処理</v>
      </c>
      <c r="Q8" s="34"/>
      <c r="R8" s="34"/>
      <c r="S8" s="34"/>
      <c r="T8" s="34"/>
      <c r="U8" s="34"/>
      <c r="V8" s="34"/>
      <c r="W8" s="34" t="str">
        <f>データ!L6</f>
        <v>K2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14739</v>
      </c>
      <c r="AM8" s="36"/>
      <c r="AN8" s="36"/>
      <c r="AO8" s="36"/>
      <c r="AP8" s="36"/>
      <c r="AQ8" s="36"/>
      <c r="AR8" s="36"/>
      <c r="AS8" s="36"/>
      <c r="AT8" s="37">
        <f>データ!T6</f>
        <v>302.92</v>
      </c>
      <c r="AU8" s="37"/>
      <c r="AV8" s="37"/>
      <c r="AW8" s="37"/>
      <c r="AX8" s="37"/>
      <c r="AY8" s="37"/>
      <c r="AZ8" s="37"/>
      <c r="BA8" s="37"/>
      <c r="BB8" s="37">
        <f>データ!U6</f>
        <v>48.66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4.71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2640</v>
      </c>
      <c r="AE10" s="36"/>
      <c r="AF10" s="36"/>
      <c r="AG10" s="36"/>
      <c r="AH10" s="36"/>
      <c r="AI10" s="36"/>
      <c r="AJ10" s="36"/>
      <c r="AK10" s="2"/>
      <c r="AL10" s="36">
        <f>データ!V6</f>
        <v>686</v>
      </c>
      <c r="AM10" s="36"/>
      <c r="AN10" s="36"/>
      <c r="AO10" s="36"/>
      <c r="AP10" s="36"/>
      <c r="AQ10" s="36"/>
      <c r="AR10" s="36"/>
      <c r="AS10" s="36"/>
      <c r="AT10" s="37">
        <f>データ!W6</f>
        <v>32.549999999999997</v>
      </c>
      <c r="AU10" s="37"/>
      <c r="AV10" s="37"/>
      <c r="AW10" s="37"/>
      <c r="AX10" s="37"/>
      <c r="AY10" s="37"/>
      <c r="AZ10" s="37"/>
      <c r="BA10" s="37"/>
      <c r="BB10" s="37">
        <f>データ!X6</f>
        <v>21.08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119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118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120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【386.06】</v>
      </c>
      <c r="I86" s="12" t="str">
        <f>データ!CA6</f>
        <v>【51.14】</v>
      </c>
      <c r="J86" s="12" t="str">
        <f>データ!CL6</f>
        <v>【329.31】</v>
      </c>
      <c r="K86" s="12" t="str">
        <f>データ!CW6</f>
        <v>【54.37】</v>
      </c>
      <c r="L86" s="12" t="str">
        <f>データ!DH6</f>
        <v>【84.89】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RzwNiUGbvaO8d63sTIstIIGseGSyUIIk+7MsvXgeKa18RwJtIgOz3NyKxARmT4lgS9kxMbJDft0VQrOZa2fURQ==" saltValue="4mDjcij7XxNsS5VoToSzX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8" t="s">
        <v>54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60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2024</v>
      </c>
      <c r="C6" s="19">
        <f t="shared" ref="C6:X6" si="3">C7</f>
        <v>35076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岩手県　洋野町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4.71</v>
      </c>
      <c r="Q6" s="20">
        <f t="shared" si="3"/>
        <v>100</v>
      </c>
      <c r="R6" s="20">
        <f t="shared" si="3"/>
        <v>2640</v>
      </c>
      <c r="S6" s="20">
        <f t="shared" si="3"/>
        <v>14739</v>
      </c>
      <c r="T6" s="20">
        <f t="shared" si="3"/>
        <v>302.92</v>
      </c>
      <c r="U6" s="20">
        <f t="shared" si="3"/>
        <v>48.66</v>
      </c>
      <c r="V6" s="20">
        <f t="shared" si="3"/>
        <v>686</v>
      </c>
      <c r="W6" s="20">
        <f t="shared" si="3"/>
        <v>32.549999999999997</v>
      </c>
      <c r="X6" s="20">
        <f t="shared" si="3"/>
        <v>21.08</v>
      </c>
      <c r="Y6" s="21">
        <f>IF(Y7="",NA(),Y7)</f>
        <v>92.89</v>
      </c>
      <c r="Z6" s="21">
        <f t="shared" ref="Z6:AH6" si="4">IF(Z7="",NA(),Z7)</f>
        <v>102.09</v>
      </c>
      <c r="AA6" s="21">
        <f t="shared" si="4"/>
        <v>101.67</v>
      </c>
      <c r="AB6" s="21">
        <f t="shared" si="4"/>
        <v>101.74</v>
      </c>
      <c r="AC6" s="21">
        <f t="shared" si="4"/>
        <v>96.37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294.27</v>
      </c>
      <c r="BL6" s="21">
        <f t="shared" si="7"/>
        <v>294.08999999999997</v>
      </c>
      <c r="BM6" s="21">
        <f t="shared" si="7"/>
        <v>294.08999999999997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>
        <f>IF(BQ7="",NA(),BQ7)</f>
        <v>84.83</v>
      </c>
      <c r="BR6" s="21">
        <f t="shared" ref="BR6:BZ6" si="8">IF(BR7="",NA(),BR7)</f>
        <v>95.55</v>
      </c>
      <c r="BS6" s="21">
        <f t="shared" si="8"/>
        <v>82.55</v>
      </c>
      <c r="BT6" s="21">
        <f t="shared" si="8"/>
        <v>82.08</v>
      </c>
      <c r="BU6" s="21">
        <f t="shared" si="8"/>
        <v>84.69</v>
      </c>
      <c r="BV6" s="21">
        <f t="shared" si="8"/>
        <v>60.59</v>
      </c>
      <c r="BW6" s="21">
        <f t="shared" si="8"/>
        <v>60</v>
      </c>
      <c r="BX6" s="21">
        <f t="shared" si="8"/>
        <v>59.01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>
        <f>IF(CB7="",NA(),CB7)</f>
        <v>172.08</v>
      </c>
      <c r="CC6" s="21">
        <f t="shared" ref="CC6:CK6" si="9">IF(CC7="",NA(),CC7)</f>
        <v>156.72</v>
      </c>
      <c r="CD6" s="21">
        <f t="shared" si="9"/>
        <v>185.31</v>
      </c>
      <c r="CE6" s="21">
        <f t="shared" si="9"/>
        <v>188.48</v>
      </c>
      <c r="CF6" s="21">
        <f t="shared" si="9"/>
        <v>179.3</v>
      </c>
      <c r="CG6" s="21">
        <f t="shared" si="9"/>
        <v>280.23</v>
      </c>
      <c r="CH6" s="21">
        <f t="shared" si="9"/>
        <v>282.70999999999998</v>
      </c>
      <c r="CI6" s="21">
        <f t="shared" si="9"/>
        <v>291.82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>
        <f>IF(CM7="",NA(),CM7)</f>
        <v>39.75</v>
      </c>
      <c r="CN6" s="21">
        <f t="shared" ref="CN6:CV6" si="10">IF(CN7="",NA(),CN7)</f>
        <v>39.25</v>
      </c>
      <c r="CO6" s="21">
        <f t="shared" si="10"/>
        <v>37.75</v>
      </c>
      <c r="CP6" s="21">
        <f t="shared" si="10"/>
        <v>37</v>
      </c>
      <c r="CQ6" s="21">
        <f t="shared" si="10"/>
        <v>35.25</v>
      </c>
      <c r="CR6" s="21">
        <f t="shared" si="10"/>
        <v>58.19</v>
      </c>
      <c r="CS6" s="21">
        <f t="shared" si="10"/>
        <v>56.52</v>
      </c>
      <c r="CT6" s="21">
        <f t="shared" si="10"/>
        <v>88.45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87.8</v>
      </c>
      <c r="DD6" s="21">
        <f t="shared" si="11"/>
        <v>88.43</v>
      </c>
      <c r="DE6" s="21">
        <f t="shared" si="11"/>
        <v>90.34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2024</v>
      </c>
      <c r="C7" s="23">
        <v>35076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4.71</v>
      </c>
      <c r="Q7" s="24">
        <v>100</v>
      </c>
      <c r="R7" s="24">
        <v>2640</v>
      </c>
      <c r="S7" s="24">
        <v>14739</v>
      </c>
      <c r="T7" s="24">
        <v>302.92</v>
      </c>
      <c r="U7" s="24">
        <v>48.66</v>
      </c>
      <c r="V7" s="24">
        <v>686</v>
      </c>
      <c r="W7" s="24">
        <v>32.549999999999997</v>
      </c>
      <c r="X7" s="24">
        <v>21.08</v>
      </c>
      <c r="Y7" s="24">
        <v>92.89</v>
      </c>
      <c r="Z7" s="24">
        <v>102.09</v>
      </c>
      <c r="AA7" s="24">
        <v>101.67</v>
      </c>
      <c r="AB7" s="24">
        <v>101.74</v>
      </c>
      <c r="AC7" s="24">
        <v>96.37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294.27</v>
      </c>
      <c r="BL7" s="24">
        <v>294.08999999999997</v>
      </c>
      <c r="BM7" s="24">
        <v>294.08999999999997</v>
      </c>
      <c r="BN7" s="24">
        <v>338.47</v>
      </c>
      <c r="BO7" s="24">
        <v>368.83</v>
      </c>
      <c r="BP7" s="24">
        <v>386.06</v>
      </c>
      <c r="BQ7" s="24">
        <v>84.83</v>
      </c>
      <c r="BR7" s="24">
        <v>95.55</v>
      </c>
      <c r="BS7" s="24">
        <v>82.55</v>
      </c>
      <c r="BT7" s="24">
        <v>82.08</v>
      </c>
      <c r="BU7" s="24">
        <v>84.69</v>
      </c>
      <c r="BV7" s="24">
        <v>60.59</v>
      </c>
      <c r="BW7" s="24">
        <v>60</v>
      </c>
      <c r="BX7" s="24">
        <v>59.01</v>
      </c>
      <c r="BY7" s="24">
        <v>56.06</v>
      </c>
      <c r="BZ7" s="24">
        <v>53.25</v>
      </c>
      <c r="CA7" s="24">
        <v>51.14</v>
      </c>
      <c r="CB7" s="24">
        <v>172.08</v>
      </c>
      <c r="CC7" s="24">
        <v>156.72</v>
      </c>
      <c r="CD7" s="24">
        <v>185.31</v>
      </c>
      <c r="CE7" s="24">
        <v>188.48</v>
      </c>
      <c r="CF7" s="24">
        <v>179.3</v>
      </c>
      <c r="CG7" s="24">
        <v>280.23</v>
      </c>
      <c r="CH7" s="24">
        <v>282.70999999999998</v>
      </c>
      <c r="CI7" s="24">
        <v>291.82</v>
      </c>
      <c r="CJ7" s="24">
        <v>304.36</v>
      </c>
      <c r="CK7" s="24">
        <v>325.45</v>
      </c>
      <c r="CL7" s="24">
        <v>329.31</v>
      </c>
      <c r="CM7" s="24">
        <v>39.75</v>
      </c>
      <c r="CN7" s="24">
        <v>39.25</v>
      </c>
      <c r="CO7" s="24">
        <v>37.75</v>
      </c>
      <c r="CP7" s="24">
        <v>37</v>
      </c>
      <c r="CQ7" s="24">
        <v>35.25</v>
      </c>
      <c r="CR7" s="24">
        <v>58.19</v>
      </c>
      <c r="CS7" s="24">
        <v>56.52</v>
      </c>
      <c r="CT7" s="24">
        <v>88.45</v>
      </c>
      <c r="CU7" s="24">
        <v>54.08</v>
      </c>
      <c r="CV7" s="24">
        <v>52.59</v>
      </c>
      <c r="CW7" s="24">
        <v>54.37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87.8</v>
      </c>
      <c r="DD7" s="24">
        <v>88.43</v>
      </c>
      <c r="DE7" s="24">
        <v>90.34</v>
      </c>
      <c r="DF7" s="24">
        <v>90.57</v>
      </c>
      <c r="DG7" s="24">
        <v>87.02</v>
      </c>
      <c r="DH7" s="24">
        <v>84.89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00360@town.hirono.iwate.jp</cp:lastModifiedBy>
  <cp:lastPrinted>2026-01-22T08:09:19Z</cp:lastPrinted>
  <dcterms:created xsi:type="dcterms:W3CDTF">2025-12-22T09:30:08Z</dcterms:created>
  <dcterms:modified xsi:type="dcterms:W3CDTF">2026-03-09T23:58:17Z</dcterms:modified>
  <cp:category/>
</cp:coreProperties>
</file>