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Z:\2【第1ｶﾞｲﾄﾞ】下水道\【第2ｶﾞｲﾄﾞ】庶務\【第3ガイド】決算統計\決算統計（sasakiからコピー）\R7年度実施（令和6年度決算資料）\経営比較分析表\080310公営企業に係る経営比較分析表（令和６年度決算）の公表について\"/>
    </mc:Choice>
  </mc:AlternateContent>
  <xr:revisionPtr revIDLastSave="0" documentId="8_{36F2E92A-749D-4CF1-AE23-A4314815164D}" xr6:coauthVersionLast="47" xr6:coauthVersionMax="47" xr10:uidLastSave="{00000000-0000-0000-0000-000000000000}"/>
  <workbookProtection workbookAlgorithmName="SHA-512" workbookHashValue="4juhF7XDlxm76trsaS0fTHrU+FYKArwKp4thZxX9uM/L2d413yFjZbOcuF/G72v+V1buLGOeICFI4Rzu5Azb2Q==" workbookSaltValue="JPWHz8UyzmNQ3wiU+8fEZw==" workbookSpinCount="100000" lockStructure="1"/>
  <bookViews>
    <workbookView xWindow="1560" yWindow="1260" windowWidth="11610" windowHeight="149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BB10" i="4"/>
  <c r="AT10" i="4"/>
  <c r="AT8" i="4"/>
  <c r="P8" i="4"/>
</calcChain>
</file>

<file path=xl/sharedStrings.xml><?xml version="1.0" encoding="utf-8"?>
<sst xmlns="http://schemas.openxmlformats.org/spreadsheetml/2006/main" count="247" uniqueCount="120">
  <si>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</si>
  <si>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</si>
  <si>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</si>
  <si>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</si>
  <si>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</si>
  <si>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</si>
  <si>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</si>
  <si>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</si>
  <si>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</si>
  <si>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</si>
  <si>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</si>
  <si>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</si>
  <si>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</si>
  <si>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</si>
  <si>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</si>
  <si>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</si>
  <si>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</si>
  <si>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</si>
  <si>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</si>
  <si>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</si>
  <si>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</si>
  <si>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</si>
  <si>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</si>
  <si>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</si>
  <si>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</si>
  <si>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</si>
  <si>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</si>
  <si>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</si>
  <si>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</si>
  <si>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</si>
  <si>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</si>
  <si>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</si>
  <si>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</si>
  <si>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</si>
  <si>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</si>
  <si>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</si>
  <si>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</si>
  <si>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</si>
  <si>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</si>
  <si>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</si>
  <si>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</si>
  <si>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</si>
  <si>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</si>
  <si>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</si>
  <si>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</si>
  <si>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</si>
  <si>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</si>
  <si>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</si>
  <si>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</si>
  <si>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</si>
  <si>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</si>
  <si>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</si>
  <si>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</si>
  <si>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</si>
  <si>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</si>
  <si>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</si>
  <si>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</si>
  <si>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</si>
  <si>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</si>
  <si>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</si>
  <si>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</si>
  <si>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</si>
  <si>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</si>
  <si>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</si>
  <si>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</si>
  <si>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</si>
  <si>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</si>
  <si>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</si>
  <si>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</si>
  <si>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</si>
  <si>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</si>
  <si>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</si>
  <si>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</si>
  <si>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</si>
  <si>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</si>
  <si>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</si>
  <si>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</si>
  <si>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</si>
  <si>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</si>
  <si>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</si>
  <si>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</si>
  <si>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</si>
  <si>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</si>
  <si>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</si>
  <si>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</si>
  <si>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</si>
  <si>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</si>
  <si>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</si>
  <si>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</si>
  <si>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</si>
  <si>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</si>
  <si>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</si>
  <si>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</si>
  <si>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</si>
  <si>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</si>
  <si>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</si>
  <si>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</si>
  <si>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</si>
  <si>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洋野町</t>
  </si>
  <si>
    <t>法非適用</t>
  </si>
  <si>
    <t>下水道事業</t>
  </si>
  <si>
    <t>個別排水処理</t>
  </si>
  <si>
    <t>L3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</si>
  <si>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</si>
  <si>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</si>
  <si>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</si>
  <si>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</si>
  <si>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</si>
  <si>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</si>
  <si>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</si>
  <si>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</si>
  <si>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</si>
  <si>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</si>
  <si>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</si>
  <si>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</si>
  <si>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</si>
  <si>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</si>
  <si>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(1)　収益的収支比率・経費回収率・汚水処理原価
　収益的収支比率と経費回収営率は、前年度より若干改善しており、汚水処理原価については前年度からほぼ横ばいで推移していますが、他会計への依存割合(総収入に占める他会計繰入金の割合)については、43.06％と依然として高い状況です。
　令和２年度で新規設置を終了し、譲渡を進めていますので、使用料収入の増が見込めないことから、各種数値は徐々に悪化していくものと予想されます。
　今後は、適切な時期に使用料の改定を行い、経営の健全性・効率性の向上を図りつつ、事業廃止に向けた譲渡を進めていく必要があります。
(2)　企業債残高対事業規模比率
　使用料収入に対し当該特別会計で負担するべき企業債残高（借金）がどの程度あるのかを示す本指標は、平成30年度以降、０であり、今後も同水準で経過していくものと予想されます。</t>
    <rPh sb="34" eb="39">
      <t>ケイヒカイシュウエイ</t>
    </rPh>
    <rPh sb="39" eb="40">
      <t>リツ</t>
    </rPh>
    <rPh sb="47" eb="49">
      <t>ジャッカン</t>
    </rPh>
    <rPh sb="49" eb="51">
      <t>カイゼン</t>
    </rPh>
    <rPh sb="56" eb="62">
      <t>オスイショリゲンカ</t>
    </rPh>
    <rPh sb="67" eb="70">
      <t>ゼンネンド</t>
    </rPh>
    <rPh sb="74" eb="75">
      <t>ヨコ</t>
    </rPh>
    <rPh sb="78" eb="80">
      <t>スイイ</t>
    </rPh>
    <rPh sb="127" eb="129">
      <t>イゼン</t>
    </rPh>
    <rPh sb="132" eb="133">
      <t>タカ</t>
    </rPh>
    <rPh sb="134" eb="136">
      <t>ジョウキョウ</t>
    </rPh>
    <rPh sb="141" eb="143">
      <t>レイワ</t>
    </rPh>
    <rPh sb="144" eb="146">
      <t>ネンド</t>
    </rPh>
    <rPh sb="147" eb="151">
      <t>シンキセッチ</t>
    </rPh>
    <rPh sb="152" eb="154">
      <t>シュウリョウ</t>
    </rPh>
    <rPh sb="156" eb="158">
      <t>ジョウト</t>
    </rPh>
    <rPh sb="159" eb="160">
      <t>スス</t>
    </rPh>
    <rPh sb="212" eb="214">
      <t>コンゴ</t>
    </rPh>
    <rPh sb="216" eb="218">
      <t>テキセツ</t>
    </rPh>
    <rPh sb="219" eb="221">
      <t>ジキ</t>
    </rPh>
    <rPh sb="222" eb="225">
      <t>シヨウリョウ</t>
    </rPh>
    <rPh sb="226" eb="228">
      <t>カイテイ</t>
    </rPh>
    <rPh sb="229" eb="230">
      <t>オコナ</t>
    </rPh>
    <rPh sb="232" eb="234">
      <t>ケイエイ</t>
    </rPh>
    <rPh sb="235" eb="238">
      <t>ケンゼンセイ</t>
    </rPh>
    <rPh sb="239" eb="242">
      <t>コウリツセイ</t>
    </rPh>
    <rPh sb="243" eb="245">
      <t>コウジョウ</t>
    </rPh>
    <rPh sb="246" eb="247">
      <t>ハカ</t>
    </rPh>
    <rPh sb="251" eb="255">
      <t>ジギョウハイシ</t>
    </rPh>
    <rPh sb="256" eb="257">
      <t>ム</t>
    </rPh>
    <rPh sb="259" eb="261">
      <t>ジョウト</t>
    </rPh>
    <rPh sb="262" eb="263">
      <t>スス</t>
    </rPh>
    <rPh sb="267" eb="269">
      <t>ヒツヨウ</t>
    </rPh>
    <rPh sb="342" eb="344">
      <t>ヘイセイ</t>
    </rPh>
    <rPh sb="348" eb="350">
      <t>イコウ</t>
    </rPh>
    <phoneticPr fontId="4"/>
  </si>
  <si>
    <t xml:space="preserve">  浄化槽の躯体の耐用年数は、おおむね30年以上とされています（※最も設置年度が古い浄化槽は平成26年度に設置したもの）。これまで、本事業において設置した浄化槽の躯体更新実績はありません。
　また、浄化槽の内部設備については、浄化槽法に定められた保守点検・清掃・法定検査を適正に行い、機器の予防保全に努めていています。</t>
    <phoneticPr fontId="4"/>
  </si>
  <si>
    <t>　本町の個別排水処理事業は、平成26年度から事業を開始し平成30年度末で計38基の公共設置を行っています。
　なお、町では、令和２年度末をもって、市町村設置型浄化槽整備を中止したところであります。今後は、最後に設置した浄化槽が譲渡可能となる令和12年度末までに、設置したすべての浄化槽の譲渡を進め、事業廃止を目指します。</t>
    <rPh sb="98" eb="100">
      <t>コンゴ</t>
    </rPh>
    <rPh sb="102" eb="104">
      <t>サイゴ</t>
    </rPh>
    <rPh sb="105" eb="107">
      <t>セッチ</t>
    </rPh>
    <rPh sb="109" eb="112">
      <t>ジョウカソウ</t>
    </rPh>
    <rPh sb="113" eb="115">
      <t>ジョウト</t>
    </rPh>
    <rPh sb="115" eb="117">
      <t>カノウ</t>
    </rPh>
    <rPh sb="120" eb="122">
      <t>レイワ</t>
    </rPh>
    <rPh sb="124" eb="126">
      <t>ネンド</t>
    </rPh>
    <rPh sb="126" eb="127">
      <t>マツ</t>
    </rPh>
    <rPh sb="131" eb="133">
      <t>セッチ</t>
    </rPh>
    <rPh sb="139" eb="142">
      <t>ジョウカソウ</t>
    </rPh>
    <rPh sb="143" eb="145">
      <t>ジョウト</t>
    </rPh>
    <rPh sb="146" eb="147">
      <t>スス</t>
    </rPh>
    <rPh sb="149" eb="153">
      <t>ジギョウハイシ</t>
    </rPh>
    <rPh sb="154" eb="156">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</si>
</sst>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justify" vertical="top" wrapText="1"/>
      <protection locked="0"/>
    </xf>
    <xf numFmtId="0" fontId="15" fillId="0" borderId="0" xfId="0" applyFont="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13" fillId="0" borderId="6" xfId="0" applyFont="1" applyBorder="1" applyAlignment="1" applyProtection="1">
      <alignment horizontal="justify" vertical="top" wrapText="1"/>
      <protection locked="0"/>
    </xf>
    <xf numFmtId="0" fontId="13" fillId="0" borderId="0" xfId="0" applyFont="1" applyAlignment="1" applyProtection="1">
      <alignment horizontal="justify" vertical="top" wrapText="1"/>
      <protection locked="0"/>
    </xf>
    <xf numFmtId="0" fontId="13" fillId="0" borderId="7" xfId="0" applyFont="1" applyBorder="1" applyAlignment="1" applyProtection="1">
      <alignment horizontal="justify" vertical="top" wrapText="1"/>
      <protection locked="0"/>
    </xf>
    <xf numFmtId="0" fontId="13" fillId="0" borderId="8" xfId="0" applyFont="1" applyBorder="1" applyAlignment="1" applyProtection="1">
      <alignment horizontal="justify" vertical="top" wrapText="1"/>
      <protection locked="0"/>
    </xf>
    <xf numFmtId="0" fontId="13" fillId="0" borderId="1" xfId="0" applyFont="1" applyBorder="1" applyAlignment="1" applyProtection="1">
      <alignment horizontal="justify" vertical="top" wrapText="1"/>
      <protection locked="0"/>
    </xf>
    <xf numFmtId="0" fontId="13" fillId="0" borderId="9" xfId="0" applyFont="1" applyBorder="1" applyAlignment="1" applyProtection="1">
      <alignment horizontal="justify"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F5-4646-8853-665767F2B26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9F5-4646-8853-665767F2B26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61.7</c:v>
                </c:pt>
                <c:pt idx="1">
                  <c:v>61.7</c:v>
                </c:pt>
                <c:pt idx="2">
                  <c:v>61.7</c:v>
                </c:pt>
                <c:pt idx="3">
                  <c:v>61.7</c:v>
                </c:pt>
                <c:pt idx="4">
                  <c:v>59.57</c:v>
                </c:pt>
              </c:numCache>
            </c:numRef>
          </c:val>
          <c:extLst>
            <c:ext xmlns:c16="http://schemas.microsoft.com/office/drawing/2014/chart" uri="{C3380CC4-5D6E-409C-BE32-E72D297353CC}">
              <c16:uniqueId val="{00000000-A0F6-4E60-BED7-A8392BDB8F5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56.29</c:v>
                </c:pt>
                <c:pt idx="1">
                  <c:v>59.69</c:v>
                </c:pt>
                <c:pt idx="2">
                  <c:v>60.64</c:v>
                </c:pt>
                <c:pt idx="3">
                  <c:v>59.56</c:v>
                </c:pt>
                <c:pt idx="4">
                  <c:v>59.61</c:v>
                </c:pt>
              </c:numCache>
            </c:numRef>
          </c:val>
          <c:smooth val="0"/>
          <c:extLst>
            <c:ext xmlns:c16="http://schemas.microsoft.com/office/drawing/2014/chart" uri="{C3380CC4-5D6E-409C-BE32-E72D297353CC}">
              <c16:uniqueId val="{00000001-A0F6-4E60-BED7-A8392BDB8F5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3F2-4165-A856-2C085E331D2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54.06</c:v>
                </c:pt>
                <c:pt idx="1">
                  <c:v>67.73</c:v>
                </c:pt>
                <c:pt idx="2">
                  <c:v>72.97</c:v>
                </c:pt>
                <c:pt idx="3">
                  <c:v>72.89</c:v>
                </c:pt>
                <c:pt idx="4">
                  <c:v>69.72</c:v>
                </c:pt>
              </c:numCache>
            </c:numRef>
          </c:val>
          <c:smooth val="0"/>
          <c:extLst>
            <c:ext xmlns:c16="http://schemas.microsoft.com/office/drawing/2014/chart" uri="{C3380CC4-5D6E-409C-BE32-E72D297353CC}">
              <c16:uniqueId val="{00000001-C3F2-4165-A856-2C085E331D2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107.8</c:v>
                </c:pt>
                <c:pt idx="1">
                  <c:v>118.88</c:v>
                </c:pt>
                <c:pt idx="2">
                  <c:v>97.8</c:v>
                </c:pt>
                <c:pt idx="3">
                  <c:v>101.54</c:v>
                </c:pt>
                <c:pt idx="4">
                  <c:v>105.63</c:v>
                </c:pt>
              </c:numCache>
            </c:numRef>
          </c:val>
          <c:extLst>
            <c:ext xmlns:c16="http://schemas.microsoft.com/office/drawing/2014/chart" uri="{C3380CC4-5D6E-409C-BE32-E72D297353CC}">
              <c16:uniqueId val="{00000000-6E26-4B16-97AC-0A515297930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26-4B16-97AC-0A515297930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49-47BF-9ACB-BDEA4DD838B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49-47BF-9ACB-BDEA4DD838B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3B-4556-B6AF-CC2F672B10F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3B-4556-B6AF-CC2F672B10F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B0-4FA6-AE9A-4BEE39CBE57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B0-4FA6-AE9A-4BEE39CBE57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E3-4D49-8A30-2A96AD34E42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E3-4D49-8A30-2A96AD34E42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5D-47D9-B909-5575E88DA8D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745.86</c:v>
                </c:pt>
                <c:pt idx="1">
                  <c:v>407.37</c:v>
                </c:pt>
                <c:pt idx="2">
                  <c:v>461.71</c:v>
                </c:pt>
                <c:pt idx="3">
                  <c:v>520.32000000000005</c:v>
                </c:pt>
                <c:pt idx="4">
                  <c:v>420.15</c:v>
                </c:pt>
              </c:numCache>
            </c:numRef>
          </c:val>
          <c:smooth val="0"/>
          <c:extLst>
            <c:ext xmlns:c16="http://schemas.microsoft.com/office/drawing/2014/chart" uri="{C3380CC4-5D6E-409C-BE32-E72D297353CC}">
              <c16:uniqueId val="{00000001-1D5D-47D9-B909-5575E88DA8D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86.35</c:v>
                </c:pt>
                <c:pt idx="1">
                  <c:v>86.91</c:v>
                </c:pt>
                <c:pt idx="2">
                  <c:v>87.56</c:v>
                </c:pt>
                <c:pt idx="3">
                  <c:v>88.1</c:v>
                </c:pt>
                <c:pt idx="4">
                  <c:v>88.47</c:v>
                </c:pt>
              </c:numCache>
            </c:numRef>
          </c:val>
          <c:extLst>
            <c:ext xmlns:c16="http://schemas.microsoft.com/office/drawing/2014/chart" uri="{C3380CC4-5D6E-409C-BE32-E72D297353CC}">
              <c16:uniqueId val="{00000000-DE2F-4A4E-9444-50EF7BF63E5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38.090000000000003</c:v>
                </c:pt>
                <c:pt idx="1">
                  <c:v>59.67</c:v>
                </c:pt>
                <c:pt idx="2">
                  <c:v>54.97</c:v>
                </c:pt>
                <c:pt idx="3">
                  <c:v>63.25</c:v>
                </c:pt>
                <c:pt idx="4">
                  <c:v>49.41</c:v>
                </c:pt>
              </c:numCache>
            </c:numRef>
          </c:val>
          <c:smooth val="0"/>
          <c:extLst>
            <c:ext xmlns:c16="http://schemas.microsoft.com/office/drawing/2014/chart" uri="{C3380CC4-5D6E-409C-BE32-E72D297353CC}">
              <c16:uniqueId val="{00000001-DE2F-4A4E-9444-50EF7BF63E5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149.97</c:v>
                </c:pt>
                <c:pt idx="1">
                  <c:v>149.24</c:v>
                </c:pt>
                <c:pt idx="2">
                  <c:v>149.97</c:v>
                </c:pt>
                <c:pt idx="3">
                  <c:v>150</c:v>
                </c:pt>
                <c:pt idx="4">
                  <c:v>150.03</c:v>
                </c:pt>
              </c:numCache>
            </c:numRef>
          </c:val>
          <c:extLst>
            <c:ext xmlns:c16="http://schemas.microsoft.com/office/drawing/2014/chart" uri="{C3380CC4-5D6E-409C-BE32-E72D297353CC}">
              <c16:uniqueId val="{00000000-8D5F-499E-A946-6F13B109B65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609.26</c:v>
                </c:pt>
                <c:pt idx="1">
                  <c:v>406.8</c:v>
                </c:pt>
                <c:pt idx="2">
                  <c:v>430.17</c:v>
                </c:pt>
                <c:pt idx="3">
                  <c:v>383.02</c:v>
                </c:pt>
                <c:pt idx="4">
                  <c:v>527.91</c:v>
                </c:pt>
              </c:numCache>
            </c:numRef>
          </c:val>
          <c:smooth val="0"/>
          <c:extLst>
            <c:ext xmlns:c16="http://schemas.microsoft.com/office/drawing/2014/chart" uri="{C3380CC4-5D6E-409C-BE32-E72D297353CC}">
              <c16:uniqueId val="{00000001-8D5F-499E-A946-6F13B109B65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M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岩手県　洋野町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個別排水処理</v>
      </c>
      <c r="Q8" s="34"/>
      <c r="R8" s="34"/>
      <c r="S8" s="34"/>
      <c r="T8" s="34"/>
      <c r="U8" s="34"/>
      <c r="V8" s="34"/>
      <c r="W8" s="34" t="str">
        <f>データ!L6</f>
        <v>L3</v>
      </c>
      <c r="X8" s="34"/>
      <c r="Y8" s="34"/>
      <c r="Z8" s="34"/>
      <c r="AA8" s="34"/>
      <c r="AB8" s="34"/>
      <c r="AC8" s="34"/>
      <c r="AD8" s="35" t="str">
        <f>データ!$M$6</f>
        <v>非設置</v>
      </c>
      <c r="AE8" s="35"/>
      <c r="AF8" s="35"/>
      <c r="AG8" s="35"/>
      <c r="AH8" s="35"/>
      <c r="AI8" s="35"/>
      <c r="AJ8" s="35"/>
      <c r="AK8" s="3"/>
      <c r="AL8" s="36">
        <f>データ!S6</f>
        <v>14739</v>
      </c>
      <c r="AM8" s="36"/>
      <c r="AN8" s="36"/>
      <c r="AO8" s="36"/>
      <c r="AP8" s="36"/>
      <c r="AQ8" s="36"/>
      <c r="AR8" s="36"/>
      <c r="AS8" s="36"/>
      <c r="AT8" s="37">
        <f>データ!T6</f>
        <v>302.92</v>
      </c>
      <c r="AU8" s="37"/>
      <c r="AV8" s="37"/>
      <c r="AW8" s="37"/>
      <c r="AX8" s="37"/>
      <c r="AY8" s="37"/>
      <c r="AZ8" s="37"/>
      <c r="BA8" s="37"/>
      <c r="BB8" s="37">
        <f>データ!U6</f>
        <v>48.66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0.93</v>
      </c>
      <c r="Q10" s="37"/>
      <c r="R10" s="37"/>
      <c r="S10" s="37"/>
      <c r="T10" s="37"/>
      <c r="U10" s="37"/>
      <c r="V10" s="37"/>
      <c r="W10" s="37">
        <f>データ!Q6</f>
        <v>100</v>
      </c>
      <c r="X10" s="37"/>
      <c r="Y10" s="37"/>
      <c r="Z10" s="37"/>
      <c r="AA10" s="37"/>
      <c r="AB10" s="37"/>
      <c r="AC10" s="37"/>
      <c r="AD10" s="36">
        <f>データ!R6</f>
        <v>2640</v>
      </c>
      <c r="AE10" s="36"/>
      <c r="AF10" s="36"/>
      <c r="AG10" s="36"/>
      <c r="AH10" s="36"/>
      <c r="AI10" s="36"/>
      <c r="AJ10" s="36"/>
      <c r="AK10" s="2"/>
      <c r="AL10" s="36">
        <f>データ!V6</f>
        <v>136</v>
      </c>
      <c r="AM10" s="36"/>
      <c r="AN10" s="36"/>
      <c r="AO10" s="36"/>
      <c r="AP10" s="36"/>
      <c r="AQ10" s="36"/>
      <c r="AR10" s="36"/>
      <c r="AS10" s="36"/>
      <c r="AT10" s="37">
        <f>データ!W6</f>
        <v>32.549999999999997</v>
      </c>
      <c r="AU10" s="37"/>
      <c r="AV10" s="37"/>
      <c r="AW10" s="37"/>
      <c r="AX10" s="37"/>
      <c r="AY10" s="37"/>
      <c r="AZ10" s="37"/>
      <c r="BA10" s="37"/>
      <c r="BB10" s="37">
        <f>データ!X6</f>
        <v>4.18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118</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119</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【876.32】</v>
      </c>
      <c r="I86" s="12" t="str">
        <f>データ!CA6</f>
        <v>【39.48】</v>
      </c>
      <c r="J86" s="12" t="str">
        <f>データ!CL6</f>
        <v>【390.09】</v>
      </c>
      <c r="K86" s="12" t="str">
        <f>データ!CW6</f>
        <v>【45.56】</v>
      </c>
      <c r="L86" s="12" t="str">
        <f>データ!DH6</f>
        <v>【82.62】</v>
      </c>
      <c r="M86" s="12" t="s">
        <v>43</v>
      </c>
      <c r="N86" s="12" t="s">
        <v>43</v>
      </c>
      <c r="O86" s="12" t="str">
        <f>データ!EO6</f>
        <v>【-】</v>
      </c>
    </row>
  </sheetData>
  <sheetProtection algorithmName="SHA-512" hashValue="Aam597l9NA0iDClshJ0Xpgaax5XpsoBcUg27J0n6HJXGrVWYrC9ZnKvJe9yqOGhI1xvqlc73WEYg6KKZQwd9zg==" saltValue="731f+iWUmVDSZBG4fHKwD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8" t="s">
        <v>54</v>
      </c>
      <c r="I3" s="79"/>
      <c r="J3" s="79"/>
      <c r="K3" s="79"/>
      <c r="L3" s="79"/>
      <c r="M3" s="79"/>
      <c r="N3" s="79"/>
      <c r="O3" s="79"/>
      <c r="P3" s="79"/>
      <c r="Q3" s="79"/>
      <c r="R3" s="79"/>
      <c r="S3" s="79"/>
      <c r="T3" s="79"/>
      <c r="U3" s="79"/>
      <c r="V3" s="79"/>
      <c r="W3" s="79"/>
      <c r="X3" s="80"/>
      <c r="Y3" s="84"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14" t="s">
        <v>57</v>
      </c>
      <c r="B4" s="16"/>
      <c r="C4" s="16"/>
      <c r="D4" s="16"/>
      <c r="E4" s="16"/>
      <c r="F4" s="16"/>
      <c r="G4" s="16"/>
      <c r="H4" s="81"/>
      <c r="I4" s="82"/>
      <c r="J4" s="82"/>
      <c r="K4" s="82"/>
      <c r="L4" s="82"/>
      <c r="M4" s="82"/>
      <c r="N4" s="82"/>
      <c r="O4" s="82"/>
      <c r="P4" s="82"/>
      <c r="Q4" s="82"/>
      <c r="R4" s="82"/>
      <c r="S4" s="82"/>
      <c r="T4" s="82"/>
      <c r="U4" s="82"/>
      <c r="V4" s="82"/>
      <c r="W4" s="82"/>
      <c r="X4" s="83"/>
      <c r="Y4" s="77" t="s">
        <v>58</v>
      </c>
      <c r="Z4" s="77"/>
      <c r="AA4" s="77"/>
      <c r="AB4" s="77"/>
      <c r="AC4" s="77"/>
      <c r="AD4" s="77"/>
      <c r="AE4" s="77"/>
      <c r="AF4" s="77"/>
      <c r="AG4" s="77"/>
      <c r="AH4" s="77"/>
      <c r="AI4" s="77"/>
      <c r="AJ4" s="77" t="s">
        <v>59</v>
      </c>
      <c r="AK4" s="77"/>
      <c r="AL4" s="77"/>
      <c r="AM4" s="77"/>
      <c r="AN4" s="77"/>
      <c r="AO4" s="77"/>
      <c r="AP4" s="77"/>
      <c r="AQ4" s="77"/>
      <c r="AR4" s="77"/>
      <c r="AS4" s="77"/>
      <c r="AT4" s="77"/>
      <c r="AU4" s="77" t="s">
        <v>60</v>
      </c>
      <c r="AV4" s="77"/>
      <c r="AW4" s="77"/>
      <c r="AX4" s="77"/>
      <c r="AY4" s="77"/>
      <c r="AZ4" s="77"/>
      <c r="BA4" s="77"/>
      <c r="BB4" s="77"/>
      <c r="BC4" s="77"/>
      <c r="BD4" s="77"/>
      <c r="BE4" s="77"/>
      <c r="BF4" s="77" t="s">
        <v>61</v>
      </c>
      <c r="BG4" s="77"/>
      <c r="BH4" s="77"/>
      <c r="BI4" s="77"/>
      <c r="BJ4" s="77"/>
      <c r="BK4" s="77"/>
      <c r="BL4" s="77"/>
      <c r="BM4" s="77"/>
      <c r="BN4" s="77"/>
      <c r="BO4" s="77"/>
      <c r="BP4" s="77"/>
      <c r="BQ4" s="77" t="s">
        <v>62</v>
      </c>
      <c r="BR4" s="77"/>
      <c r="BS4" s="77"/>
      <c r="BT4" s="77"/>
      <c r="BU4" s="77"/>
      <c r="BV4" s="77"/>
      <c r="BW4" s="77"/>
      <c r="BX4" s="77"/>
      <c r="BY4" s="77"/>
      <c r="BZ4" s="77"/>
      <c r="CA4" s="77"/>
      <c r="CB4" s="77" t="s">
        <v>63</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2024</v>
      </c>
      <c r="C6" s="19">
        <f t="shared" ref="C6:X6" si="3">C7</f>
        <v>35076</v>
      </c>
      <c r="D6" s="19">
        <f t="shared" si="3"/>
        <v>47</v>
      </c>
      <c r="E6" s="19">
        <f t="shared" si="3"/>
        <v>18</v>
      </c>
      <c r="F6" s="19">
        <f t="shared" si="3"/>
        <v>1</v>
      </c>
      <c r="G6" s="19">
        <f t="shared" si="3"/>
        <v>0</v>
      </c>
      <c r="H6" s="19" t="str">
        <f t="shared" si="3"/>
        <v>岩手県　洋野町</v>
      </c>
      <c r="I6" s="19" t="str">
        <f t="shared" si="3"/>
        <v>法非適用</v>
      </c>
      <c r="J6" s="19" t="str">
        <f t="shared" si="3"/>
        <v>下水道事業</v>
      </c>
      <c r="K6" s="19" t="str">
        <f t="shared" si="3"/>
        <v>個別排水処理</v>
      </c>
      <c r="L6" s="19" t="str">
        <f t="shared" si="3"/>
        <v>L3</v>
      </c>
      <c r="M6" s="19" t="str">
        <f t="shared" si="3"/>
        <v>非設置</v>
      </c>
      <c r="N6" s="20" t="str">
        <f t="shared" si="3"/>
        <v>-</v>
      </c>
      <c r="O6" s="20" t="str">
        <f t="shared" si="3"/>
        <v>該当数値なし</v>
      </c>
      <c r="P6" s="20">
        <f t="shared" si="3"/>
        <v>0.93</v>
      </c>
      <c r="Q6" s="20">
        <f t="shared" si="3"/>
        <v>100</v>
      </c>
      <c r="R6" s="20">
        <f t="shared" si="3"/>
        <v>2640</v>
      </c>
      <c r="S6" s="20">
        <f t="shared" si="3"/>
        <v>14739</v>
      </c>
      <c r="T6" s="20">
        <f t="shared" si="3"/>
        <v>302.92</v>
      </c>
      <c r="U6" s="20">
        <f t="shared" si="3"/>
        <v>48.66</v>
      </c>
      <c r="V6" s="20">
        <f t="shared" si="3"/>
        <v>136</v>
      </c>
      <c r="W6" s="20">
        <f t="shared" si="3"/>
        <v>32.549999999999997</v>
      </c>
      <c r="X6" s="20">
        <f t="shared" si="3"/>
        <v>4.18</v>
      </c>
      <c r="Y6" s="21">
        <f>IF(Y7="",NA(),Y7)</f>
        <v>107.8</v>
      </c>
      <c r="Z6" s="21">
        <f t="shared" ref="Z6:AH6" si="4">IF(Z7="",NA(),Z7)</f>
        <v>118.88</v>
      </c>
      <c r="AA6" s="21">
        <f t="shared" si="4"/>
        <v>97.8</v>
      </c>
      <c r="AB6" s="21">
        <f t="shared" si="4"/>
        <v>101.54</v>
      </c>
      <c r="AC6" s="21">
        <f t="shared" si="4"/>
        <v>105.63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745.86</v>
      </c>
      <c r="BL6" s="21">
        <f t="shared" si="7"/>
        <v>407.37</v>
      </c>
      <c r="BM6" s="21">
        <f t="shared" si="7"/>
        <v>461.71</v>
      </c>
      <c r="BN6" s="21">
        <f t="shared" si="7"/>
        <v>520.32000000000005</v>
      </c>
      <c r="BO6" s="21">
        <f t="shared" si="7"/>
        <v>420.15</v>
      </c>
      <c r="BP6" s="20" t="str">
        <f>IF(BP7="","",IF(BP7="-","【-】","【"&amp;SUBSTITUTE(TEXT(BP7,"#,##0.00"),"-","△")&amp;"】"))</f>
        <v>【876.32】</v>
      </c>
      <c r="BQ6" s="21">
        <f>IF(BQ7="",NA(),BQ7)</f>
        <v>86.35</v>
      </c>
      <c r="BR6" s="21">
        <f t="shared" ref="BR6:BZ6" si="8">IF(BR7="",NA(),BR7)</f>
        <v>86.91</v>
      </c>
      <c r="BS6" s="21">
        <f t="shared" si="8"/>
        <v>87.56</v>
      </c>
      <c r="BT6" s="21">
        <f t="shared" si="8"/>
        <v>88.1</v>
      </c>
      <c r="BU6" s="21">
        <f t="shared" si="8"/>
        <v>88.47</v>
      </c>
      <c r="BV6" s="21">
        <f t="shared" si="8"/>
        <v>38.090000000000003</v>
      </c>
      <c r="BW6" s="21">
        <f t="shared" si="8"/>
        <v>59.67</v>
      </c>
      <c r="BX6" s="21">
        <f t="shared" si="8"/>
        <v>54.97</v>
      </c>
      <c r="BY6" s="21">
        <f t="shared" si="8"/>
        <v>63.25</v>
      </c>
      <c r="BZ6" s="21">
        <f t="shared" si="8"/>
        <v>49.41</v>
      </c>
      <c r="CA6" s="20" t="str">
        <f>IF(CA7="","",IF(CA7="-","【-】","【"&amp;SUBSTITUTE(TEXT(CA7,"#,##0.00"),"-","△")&amp;"】"))</f>
        <v>【39.48】</v>
      </c>
      <c r="CB6" s="21">
        <f>IF(CB7="",NA(),CB7)</f>
        <v>149.97</v>
      </c>
      <c r="CC6" s="21">
        <f t="shared" ref="CC6:CK6" si="9">IF(CC7="",NA(),CC7)</f>
        <v>149.24</v>
      </c>
      <c r="CD6" s="21">
        <f t="shared" si="9"/>
        <v>149.97</v>
      </c>
      <c r="CE6" s="21">
        <f t="shared" si="9"/>
        <v>150</v>
      </c>
      <c r="CF6" s="21">
        <f t="shared" si="9"/>
        <v>150.03</v>
      </c>
      <c r="CG6" s="21">
        <f t="shared" si="9"/>
        <v>609.26</v>
      </c>
      <c r="CH6" s="21">
        <f t="shared" si="9"/>
        <v>406.8</v>
      </c>
      <c r="CI6" s="21">
        <f t="shared" si="9"/>
        <v>430.17</v>
      </c>
      <c r="CJ6" s="21">
        <f t="shared" si="9"/>
        <v>383.02</v>
      </c>
      <c r="CK6" s="21">
        <f t="shared" si="9"/>
        <v>527.91</v>
      </c>
      <c r="CL6" s="20" t="str">
        <f>IF(CL7="","",IF(CL7="-","【-】","【"&amp;SUBSTITUTE(TEXT(CL7,"#,##0.00"),"-","△")&amp;"】"))</f>
        <v>【390.09】</v>
      </c>
      <c r="CM6" s="21">
        <f>IF(CM7="",NA(),CM7)</f>
        <v>61.7</v>
      </c>
      <c r="CN6" s="21">
        <f t="shared" ref="CN6:CV6" si="10">IF(CN7="",NA(),CN7)</f>
        <v>61.7</v>
      </c>
      <c r="CO6" s="21">
        <f t="shared" si="10"/>
        <v>61.7</v>
      </c>
      <c r="CP6" s="21">
        <f t="shared" si="10"/>
        <v>61.7</v>
      </c>
      <c r="CQ6" s="21">
        <f t="shared" si="10"/>
        <v>59.57</v>
      </c>
      <c r="CR6" s="21">
        <f t="shared" si="10"/>
        <v>56.29</v>
      </c>
      <c r="CS6" s="21">
        <f t="shared" si="10"/>
        <v>59.69</v>
      </c>
      <c r="CT6" s="21">
        <f t="shared" si="10"/>
        <v>60.64</v>
      </c>
      <c r="CU6" s="21">
        <f t="shared" si="10"/>
        <v>59.56</v>
      </c>
      <c r="CV6" s="21">
        <f t="shared" si="10"/>
        <v>59.61</v>
      </c>
      <c r="CW6" s="20" t="str">
        <f>IF(CW7="","",IF(CW7="-","【-】","【"&amp;SUBSTITUTE(TEXT(CW7,"#,##0.00"),"-","△")&amp;"】"))</f>
        <v>【45.56】</v>
      </c>
      <c r="CX6" s="21">
        <f>IF(CX7="",NA(),CX7)</f>
        <v>100</v>
      </c>
      <c r="CY6" s="21">
        <f t="shared" ref="CY6:DG6" si="11">IF(CY7="",NA(),CY7)</f>
        <v>100</v>
      </c>
      <c r="CZ6" s="21">
        <f t="shared" si="11"/>
        <v>100</v>
      </c>
      <c r="DA6" s="21">
        <f t="shared" si="11"/>
        <v>100</v>
      </c>
      <c r="DB6" s="21">
        <f t="shared" si="11"/>
        <v>100</v>
      </c>
      <c r="DC6" s="21">
        <f t="shared" si="11"/>
        <v>54.06</v>
      </c>
      <c r="DD6" s="21">
        <f t="shared" si="11"/>
        <v>67.73</v>
      </c>
      <c r="DE6" s="21">
        <f t="shared" si="11"/>
        <v>72.97</v>
      </c>
      <c r="DF6" s="21">
        <f t="shared" si="11"/>
        <v>72.89</v>
      </c>
      <c r="DG6" s="21">
        <f t="shared" si="11"/>
        <v>69.72</v>
      </c>
      <c r="DH6" s="20" t="str">
        <f>IF(DH7="","",IF(DH7="-","【-】","【"&amp;SUBSTITUTE(TEXT(DH7,"#,##0.00"),"-","△")&amp;"】"))</f>
        <v>【82.62】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2024</v>
      </c>
      <c r="C7" s="23">
        <v>35076</v>
      </c>
      <c r="D7" s="23">
        <v>47</v>
      </c>
      <c r="E7" s="23">
        <v>18</v>
      </c>
      <c r="F7" s="23">
        <v>1</v>
      </c>
      <c r="G7" s="23">
        <v>0</v>
      </c>
      <c r="H7" s="23" t="s">
        <v>98</v>
      </c>
      <c r="I7" s="23" t="s">
        <v>99</v>
      </c>
      <c r="J7" s="23" t="s">
        <v>100</v>
      </c>
      <c r="K7" s="23" t="s">
        <v>101</v>
      </c>
      <c r="L7" s="23" t="s">
        <v>102</v>
      </c>
      <c r="M7" s="23" t="s">
        <v>103</v>
      </c>
      <c r="N7" s="24" t="s">
        <v>104</v>
      </c>
      <c r="O7" s="24" t="s">
        <v>105</v>
      </c>
      <c r="P7" s="24">
        <v>0.93</v>
      </c>
      <c r="Q7" s="24">
        <v>100</v>
      </c>
      <c r="R7" s="24">
        <v>2640</v>
      </c>
      <c r="S7" s="24">
        <v>14739</v>
      </c>
      <c r="T7" s="24">
        <v>302.92</v>
      </c>
      <c r="U7" s="24">
        <v>48.66</v>
      </c>
      <c r="V7" s="24">
        <v>136</v>
      </c>
      <c r="W7" s="24">
        <v>32.549999999999997</v>
      </c>
      <c r="X7" s="24">
        <v>4.18</v>
      </c>
      <c r="Y7" s="24">
        <v>107.8</v>
      </c>
      <c r="Z7" s="24">
        <v>118.88</v>
      </c>
      <c r="AA7" s="24">
        <v>97.8</v>
      </c>
      <c r="AB7" s="24">
        <v>101.54</v>
      </c>
      <c r="AC7" s="24">
        <v>105.63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745.86</v>
      </c>
      <c r="BL7" s="24">
        <v>407.37</v>
      </c>
      <c r="BM7" s="24">
        <v>461.71</v>
      </c>
      <c r="BN7" s="24">
        <v>520.32000000000005</v>
      </c>
      <c r="BO7" s="24">
        <v>420.15</v>
      </c>
      <c r="BP7" s="24">
        <v>876.32</v>
      </c>
      <c r="BQ7" s="24">
        <v>86.35</v>
      </c>
      <c r="BR7" s="24">
        <v>86.91</v>
      </c>
      <c r="BS7" s="24">
        <v>87.56</v>
      </c>
      <c r="BT7" s="24">
        <v>88.1</v>
      </c>
      <c r="BU7" s="24">
        <v>88.47</v>
      </c>
      <c r="BV7" s="24">
        <v>38.090000000000003</v>
      </c>
      <c r="BW7" s="24">
        <v>59.67</v>
      </c>
      <c r="BX7" s="24">
        <v>54.97</v>
      </c>
      <c r="BY7" s="24">
        <v>63.25</v>
      </c>
      <c r="BZ7" s="24">
        <v>49.41</v>
      </c>
      <c r="CA7" s="24">
        <v>39.479999999999997</v>
      </c>
      <c r="CB7" s="24">
        <v>149.97</v>
      </c>
      <c r="CC7" s="24">
        <v>149.24</v>
      </c>
      <c r="CD7" s="24">
        <v>149.97</v>
      </c>
      <c r="CE7" s="24">
        <v>150</v>
      </c>
      <c r="CF7" s="24">
        <v>150.03</v>
      </c>
      <c r="CG7" s="24">
        <v>609.26</v>
      </c>
      <c r="CH7" s="24">
        <v>406.8</v>
      </c>
      <c r="CI7" s="24">
        <v>430.17</v>
      </c>
      <c r="CJ7" s="24">
        <v>383.02</v>
      </c>
      <c r="CK7" s="24">
        <v>527.91</v>
      </c>
      <c r="CL7" s="24">
        <v>390.09</v>
      </c>
      <c r="CM7" s="24">
        <v>61.7</v>
      </c>
      <c r="CN7" s="24">
        <v>61.7</v>
      </c>
      <c r="CO7" s="24">
        <v>61.7</v>
      </c>
      <c r="CP7" s="24">
        <v>61.7</v>
      </c>
      <c r="CQ7" s="24">
        <v>59.57</v>
      </c>
      <c r="CR7" s="24">
        <v>56.29</v>
      </c>
      <c r="CS7" s="24">
        <v>59.69</v>
      </c>
      <c r="CT7" s="24">
        <v>60.64</v>
      </c>
      <c r="CU7" s="24">
        <v>59.56</v>
      </c>
      <c r="CV7" s="24">
        <v>59.61</v>
      </c>
      <c r="CW7" s="24">
        <v>45.56</v>
      </c>
      <c r="CX7" s="24">
        <v>100</v>
      </c>
      <c r="CY7" s="24">
        <v>100</v>
      </c>
      <c r="CZ7" s="24">
        <v>100</v>
      </c>
      <c r="DA7" s="24">
        <v>100</v>
      </c>
      <c r="DB7" s="24">
        <v>100</v>
      </c>
      <c r="DC7" s="24">
        <v>54.06</v>
      </c>
      <c r="DD7" s="24">
        <v>67.73</v>
      </c>
      <c r="DE7" s="24">
        <v>72.97</v>
      </c>
      <c r="DF7" s="24">
        <v>72.89</v>
      </c>
      <c r="DG7" s="24">
        <v>69.72</v>
      </c>
      <c r="DH7" s="24">
        <v>82.62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00360@town.hirono.iwate.jp</cp:lastModifiedBy>
  <cp:lastPrinted>2026-01-22T08:15:23Z</cp:lastPrinted>
  <dcterms:created xsi:type="dcterms:W3CDTF">2025-12-22T09:30:22Z</dcterms:created>
  <dcterms:modified xsi:type="dcterms:W3CDTF">2026-03-09T23:58:40Z</dcterms:modified>
  <cp:category/>
</cp:coreProperties>
</file>