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E:\web\"/>
    </mc:Choice>
  </mc:AlternateContent>
  <xr:revisionPtr revIDLastSave="0" documentId="8_{AE90D71B-5D13-47EA-871A-BBF2285B355D}" xr6:coauthVersionLast="47" xr6:coauthVersionMax="47" xr10:uidLastSave="{00000000-0000-0000-0000-000000000000}"/>
  <workbookProtection workbookAlgorithmName="SHA-512" workbookHashValue="SvVhNImryofmMd/AV7zzY4ohNkdi6g6sSNWTPzlilxf//8xOEnMAjIKKJ+2F1+owdEPuvIhnuXJWWPYlfav3dg==" workbookSaltValue="mJ+6gEm/KQjEnhyjuFO0AQ=="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BB8" i="4" s="1"/>
  <c r="S6" i="5"/>
  <c r="R6" i="5"/>
  <c r="Q6" i="5"/>
  <c r="P6" i="5"/>
  <c r="P10" i="4" s="1"/>
  <c r="O6" i="5"/>
  <c r="N6" i="5"/>
  <c r="M6" i="5"/>
  <c r="L6" i="5"/>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J85" i="4"/>
  <c r="I85" i="4"/>
  <c r="H85" i="4"/>
  <c r="W10" i="4"/>
  <c r="I10" i="4"/>
  <c r="B10" i="4"/>
  <c r="AT8" i="4"/>
  <c r="AL8" i="4"/>
  <c r="AD8" i="4"/>
  <c r="W8" i="4"/>
  <c r="P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<sst xmlns="http://schemas.openxmlformats.org/spreadsheetml/2006/main" count="228" uniqueCount="113">
  <si>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</si>
  <si>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</si>
  <si>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</si>
  <si>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</si>
  <si>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</si>
  <si>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</si>
  <si>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</si>
  <si>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</si>
  <si>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</si>
  <si>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</si>
  <si>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</si>
  <si>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</si>
  <si>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</si>
  <si>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</si>
  <si>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</si>
  <si>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</si>
  <si>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</si>
  <si>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</si>
  <si>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</si>
  <si>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</si>
  <si>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</si>
  <si>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</si>
  <si>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</si>
  <si>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</si>
  <si>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</si>
  <si>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</si>
  <si>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</si>
  <si>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</si>
  <si>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</si>
  <si>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</si>
  <si>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</si>
  <si>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</si>
  <si>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</si>
  <si>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</si>
  <si>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</si>
  <si>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</si>
  <si>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</si>
  <si>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</si>
  <si>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</si>
  <si>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</si>
  <si>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</si>
  <si>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</si>
  <si>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</si>
  <si>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</si>
  <si>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</si>
  <si>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</si>
  <si>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</si>
  <si>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</si>
  <si>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</si>
  <si>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</si>
  <si>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</si>
  <si>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</si>
  <si>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</si>
  <si>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</si>
  <si>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</si>
  <si>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</si>
  <si>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</si>
  <si>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</si>
  <si>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</si>
  <si>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</si>
  <si>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</si>
  <si>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</si>
  <si>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</si>
  <si>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</si>
  <si>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</si>
  <si>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</si>
  <si>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</si>
  <si>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</si>
  <si>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</si>
  <si>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</si>
  <si>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</si>
  <si>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</si>
  <si>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</si>
  <si>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</si>
  <si>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</si>
  <si>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</si>
  <si>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</si>
  <si>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</si>
  <si>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</si>
  <si>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</si>
  <si>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</si>
  <si>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</si>
  <si>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</si>
  <si>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</si>
  <si>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</si>
  <si>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</si>
  <si>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</si>
  <si>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</si>
  <si>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</si>
  <si>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</si>
  <si>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</si>
  <si>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</si>
  <si>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</si>
  <si>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岩手県　洋野町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</si>
  <si>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</si>
  <si>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</si>
  <si>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</si>
  <si>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</si>
  <si>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</si>
  <si>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</si>
  <si>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</si>
  <si>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</si>
  <si>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</si>
  <si>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</si>
  <si>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</si>
  <si>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</si>
  <si>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</si>
  <si>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</si>
  <si>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</si>
  <si>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</si>
  <si>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水道事業は、人口減少の進展により水需要が減少し給水収益が減少傾向にある中、物価高騰に伴う事業費や人件費の増額に伴い、年々経営環境は厳しさを増しつつある。
　このような中、健全経営に向けた努力を行いながら施設更新等を行っていく為、経営戦略等に基づき計画的な更新、修繕を行いながら機器設備の延命化を図るとともに、統廃合も含めた休止施設の除却等を検討してくほか、適切な時期に水道料金の見直しを行っていく必要がある。</t>
    <rPh sb="49" eb="52">
      <t>ジンケンヒ</t>
    </rPh>
    <rPh sb="59" eb="61">
      <t>ネンネン</t>
    </rPh>
    <phoneticPr fontId="4"/>
  </si>
  <si>
    <t>　本町の水道施設は平成元年度から平成２２年度にかけて整備したものが多数を占めており、①有形固定資産減価償却率、②管路経年化率は類似団体平均を下回り、施設や管路は比較的健全であることを示しているが、③管路更新率が０％であることから、今後、計画的に更新等を進めていく必要がある。
　令和６年度は水管橋の延命化工事を２件、漏水に係る水管橋の架替工事を１件行った。
　今後、水道施設の老朽化に備え、アセットマネジメント計画等により重要度、優先度を考慮しながら施設更新等を進めて行きたい。</t>
    <rPh sb="149" eb="151">
      <t>エンメイ</t>
    </rPh>
    <rPh sb="151" eb="152">
      <t>カ</t>
    </rPh>
    <rPh sb="158" eb="160">
      <t>ロウスイ</t>
    </rPh>
    <rPh sb="161" eb="162">
      <t>カカ</t>
    </rPh>
    <rPh sb="163" eb="166">
      <t>スイカンキョウ</t>
    </rPh>
    <rPh sb="167" eb="168">
      <t>カ</t>
    </rPh>
    <rPh sb="168" eb="169">
      <t>カ</t>
    </rPh>
    <rPh sb="169" eb="171">
      <t>コウジ</t>
    </rPh>
    <rPh sb="173" eb="174">
      <t>ケン</t>
    </rPh>
    <rPh sb="229" eb="230">
      <t>ナド</t>
    </rPh>
    <rPh sb="234" eb="235">
      <t>イ</t>
    </rPh>
    <phoneticPr fontId="4"/>
  </si>
  <si>
    <t>①経常収支比率は102.65％であり、前年度より3.58ポイント減となっている。100％以上で黒字であることを示しているが、町からの高料金対策補助金等の給水収益以外の収入も含まれているためであり、健全経営を続けていくためにも更なる費用削減等の経営改善を図っていく必要がある。
③流動比率は313.73％で昨年と比較し増加しているが、現金等が減少傾向にあることから今後、適切な時期に料金改定を行う必要がある。
④企業債残高対給水収益比率は企業債償還が進んでいることから減少傾向にある。
⑤料金回収率は59.88％であり、昨年度と比較して2.9ポイント減少している。給水に係る費用の1/3が給水収益以外の収入で賄われている状況にあることから適切な時期に料金改定をする必要がある。
⑥給水原価は類似団体平均を大きく上回っているため、維持管理等の効率化等を進める必要がある。
⑦施設利用率は休止中の浄水場が７箇所あるため類似団体平均値を下回っている。今後、給水人口の減少等を踏まえた施設の統廃合やダウンサイジング等を検討する必要がある。
⑧有収率は漏水等が多発したこと等により前年度より1.41ポイント減となっている。引き続き漏水調査を行い有収率向上に努めたい。</t>
    <rPh sb="19" eb="21">
      <t>ゼンネン</t>
    </rPh>
    <rPh sb="21" eb="22">
      <t>ド</t>
    </rPh>
    <rPh sb="32" eb="33">
      <t>ゲン</t>
    </rPh>
    <rPh sb="44" eb="46">
      <t>イジョウ</t>
    </rPh>
    <rPh sb="47" eb="49">
      <t>クロジ</t>
    </rPh>
    <rPh sb="55" eb="56">
      <t>シメ</t>
    </rPh>
    <rPh sb="62" eb="63">
      <t>マチ</t>
    </rPh>
    <rPh sb="66" eb="69">
      <t>コウリョウキン</t>
    </rPh>
    <rPh sb="69" eb="71">
      <t>タイサク</t>
    </rPh>
    <rPh sb="71" eb="74">
      <t>ホジョキン</t>
    </rPh>
    <rPh sb="74" eb="75">
      <t>ナド</t>
    </rPh>
    <rPh sb="153" eb="155">
      <t>サクネン</t>
    </rPh>
    <rPh sb="156" eb="158">
      <t>ヒカク</t>
    </rPh>
    <rPh sb="159" eb="161">
      <t>ゾウカ</t>
    </rPh>
    <rPh sb="173" eb="175">
      <t>ケイコウ</t>
    </rPh>
    <rPh sb="182" eb="184">
      <t>コンゴ</t>
    </rPh>
    <rPh sb="185" eb="187">
      <t>テキセツ</t>
    </rPh>
    <rPh sb="188" eb="190">
      <t>ジキ</t>
    </rPh>
    <rPh sb="191" eb="193">
      <t>リョウキン</t>
    </rPh>
    <rPh sb="193" eb="195">
      <t>カイテイ</t>
    </rPh>
    <rPh sb="196" eb="197">
      <t>オコナ</t>
    </rPh>
    <rPh sb="198" eb="200">
      <t>ヒツヨウ</t>
    </rPh>
    <rPh sb="237" eb="239">
      <t>ケイコウ</t>
    </rPh>
    <rPh sb="277" eb="279">
      <t>ゲンショウ</t>
    </rPh>
    <rPh sb="284" eb="286">
      <t>キュウスイ</t>
    </rPh>
    <rPh sb="287" eb="288">
      <t>カカ</t>
    </rPh>
    <rPh sb="289" eb="291">
      <t>ヒヨウ</t>
    </rPh>
    <rPh sb="321" eb="323">
      <t>テキセツ</t>
    </rPh>
    <rPh sb="324" eb="326">
      <t>ジキ</t>
    </rPh>
    <rPh sb="327" eb="329">
      <t>リョウキン</t>
    </rPh>
    <rPh sb="329" eb="331">
      <t>カイテイ</t>
    </rPh>
    <rPh sb="334" eb="336">
      <t>ヒツヨウ</t>
    </rPh>
    <rPh sb="367" eb="369">
      <t>イジ</t>
    </rPh>
    <rPh sb="369" eb="371">
      <t>カンリ</t>
    </rPh>
    <rPh sb="371" eb="372">
      <t>ナド</t>
    </rPh>
    <rPh sb="373" eb="376">
      <t>コウリツカ</t>
    </rPh>
    <rPh sb="376" eb="377">
      <t>ナド</t>
    </rPh>
    <rPh sb="378" eb="379">
      <t>スス</t>
    </rPh>
    <rPh sb="381" eb="383">
      <t>ヒツヨウ</t>
    </rPh>
    <rPh sb="426" eb="428">
      <t>コンゴ</t>
    </rPh>
    <rPh sb="429" eb="431">
      <t>キュウスイ</t>
    </rPh>
    <rPh sb="431" eb="433">
      <t>ジンコウ</t>
    </rPh>
    <rPh sb="434" eb="436">
      <t>ゲンショウ</t>
    </rPh>
    <rPh sb="436" eb="437">
      <t>ナド</t>
    </rPh>
    <rPh sb="438" eb="439">
      <t>フ</t>
    </rPh>
    <rPh sb="442" eb="444">
      <t>シセツ</t>
    </rPh>
    <rPh sb="445" eb="448">
      <t>トウハイゴウ</t>
    </rPh>
    <rPh sb="457" eb="458">
      <t>ナド</t>
    </rPh>
    <rPh sb="459" eb="461">
      <t>ケントウ</t>
    </rPh>
    <rPh sb="463" eb="465">
      <t>ヒツヨウ</t>
    </rPh>
    <rPh sb="476" eb="478">
      <t>ロウスイ</t>
    </rPh>
    <rPh sb="478" eb="479">
      <t>ナド</t>
    </rPh>
    <rPh sb="480" eb="482">
      <t>タハツ</t>
    </rPh>
    <rPh sb="486" eb="487">
      <t>ナド</t>
    </rPh>
    <rPh sb="511" eb="512">
      <t>ヒ</t>
    </rPh>
    <rPh sb="513" eb="514">
      <t>ツヅ</t>
    </rPh>
    <rPh sb="515" eb="517">
      <t>ロウスイ</t>
    </rPh>
    <rPh sb="517" eb="519">
      <t>チョウサ</t>
    </rPh>
    <rPh sb="520" eb="521">
      <t>オコナ</t>
    </rPh>
    <rPh sb="522" eb="525">
      <t>ユウシュウリツ</t>
    </rPh>
    <rPh sb="525" eb="527">
      <t>コウジョウ</t>
    </rPh>
    <rPh sb="528" eb="529">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</si>
</sst>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D88-47D7-8878-F3F6DBB95DE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0.39</c:v>
                </c:pt>
              </c:numCache>
            </c:numRef>
          </c:val>
          <c:smooth val="0"/>
          <c:extLst>
            <c:ext xmlns:c16="http://schemas.microsoft.com/office/drawing/2014/chart" uri="{C3380CC4-5D6E-409C-BE32-E72D297353CC}">
              <c16:uniqueId val="{00000001-3D88-47D7-8878-F3F6DBB95DE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33.049999999999997</c:v>
                </c:pt>
                <c:pt idx="1">
                  <c:v>32.450000000000003</c:v>
                </c:pt>
                <c:pt idx="2">
                  <c:v>31.85</c:v>
                </c:pt>
                <c:pt idx="3">
                  <c:v>47.1</c:v>
                </c:pt>
                <c:pt idx="4">
                  <c:v>47.17</c:v>
                </c:pt>
              </c:numCache>
            </c:numRef>
          </c:val>
          <c:extLst>
            <c:ext xmlns:c16="http://schemas.microsoft.com/office/drawing/2014/chart" uri="{C3380CC4-5D6E-409C-BE32-E72D297353CC}">
              <c16:uniqueId val="{00000000-C407-4836-8041-4F5EE203885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55.47</c:v>
                </c:pt>
              </c:numCache>
            </c:numRef>
          </c:val>
          <c:smooth val="0"/>
          <c:extLst>
            <c:ext xmlns:c16="http://schemas.microsoft.com/office/drawing/2014/chart" uri="{C3380CC4-5D6E-409C-BE32-E72D297353CC}">
              <c16:uniqueId val="{00000001-C407-4836-8041-4F5EE203885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80.98</c:v>
                </c:pt>
                <c:pt idx="1">
                  <c:v>81.95</c:v>
                </c:pt>
                <c:pt idx="2">
                  <c:v>82.41</c:v>
                </c:pt>
                <c:pt idx="3">
                  <c:v>82.18</c:v>
                </c:pt>
                <c:pt idx="4">
                  <c:v>80.77</c:v>
                </c:pt>
              </c:numCache>
            </c:numRef>
          </c:val>
          <c:extLst>
            <c:ext xmlns:c16="http://schemas.microsoft.com/office/drawing/2014/chart" uri="{C3380CC4-5D6E-409C-BE32-E72D297353CC}">
              <c16:uniqueId val="{00000000-BB59-4E9C-B202-D93886B7C8F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76.97</c:v>
                </c:pt>
              </c:numCache>
            </c:numRef>
          </c:val>
          <c:smooth val="0"/>
          <c:extLst>
            <c:ext xmlns:c16="http://schemas.microsoft.com/office/drawing/2014/chart" uri="{C3380CC4-5D6E-409C-BE32-E72D297353CC}">
              <c16:uniqueId val="{00000001-BB59-4E9C-B202-D93886B7C8F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103.87</c:v>
                </c:pt>
                <c:pt idx="1">
                  <c:v>103.89</c:v>
                </c:pt>
                <c:pt idx="2">
                  <c:v>102.67</c:v>
                </c:pt>
                <c:pt idx="3">
                  <c:v>106.23</c:v>
                </c:pt>
                <c:pt idx="4">
                  <c:v>102.65</c:v>
                </c:pt>
              </c:numCache>
            </c:numRef>
          </c:val>
          <c:extLst>
            <c:ext xmlns:c16="http://schemas.microsoft.com/office/drawing/2014/chart" uri="{C3380CC4-5D6E-409C-BE32-E72D297353CC}">
              <c16:uniqueId val="{00000000-C4D2-4AE2-9603-F7442A6C6E8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105.08</c:v>
                </c:pt>
              </c:numCache>
            </c:numRef>
          </c:val>
          <c:smooth val="0"/>
          <c:extLst>
            <c:ext xmlns:c16="http://schemas.microsoft.com/office/drawing/2014/chart" uri="{C3380CC4-5D6E-409C-BE32-E72D297353CC}">
              <c16:uniqueId val="{00000001-C4D2-4AE2-9603-F7442A6C6E8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26.46</c:v>
                </c:pt>
                <c:pt idx="1">
                  <c:v>29.15</c:v>
                </c:pt>
                <c:pt idx="2">
                  <c:v>31.63</c:v>
                </c:pt>
                <c:pt idx="3">
                  <c:v>33.909999999999997</c:v>
                </c:pt>
                <c:pt idx="4">
                  <c:v>36.46</c:v>
                </c:pt>
              </c:numCache>
            </c:numRef>
          </c:val>
          <c:extLst>
            <c:ext xmlns:c16="http://schemas.microsoft.com/office/drawing/2014/chart" uri="{C3380CC4-5D6E-409C-BE32-E72D297353CC}">
              <c16:uniqueId val="{00000000-7A76-4431-BCAC-68374D62E8D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52.87</c:v>
                </c:pt>
              </c:numCache>
            </c:numRef>
          </c:val>
          <c:smooth val="0"/>
          <c:extLst>
            <c:ext xmlns:c16="http://schemas.microsoft.com/office/drawing/2014/chart" uri="{C3380CC4-5D6E-409C-BE32-E72D297353CC}">
              <c16:uniqueId val="{00000001-7A76-4431-BCAC-68374D62E8D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7.11</c:v>
                </c:pt>
                <c:pt idx="1">
                  <c:v>7.11</c:v>
                </c:pt>
                <c:pt idx="2">
                  <c:v>7.14</c:v>
                </c:pt>
                <c:pt idx="3">
                  <c:v>7.55</c:v>
                </c:pt>
                <c:pt idx="4">
                  <c:v>7.61</c:v>
                </c:pt>
              </c:numCache>
            </c:numRef>
          </c:val>
          <c:extLst>
            <c:ext xmlns:c16="http://schemas.microsoft.com/office/drawing/2014/chart" uri="{C3380CC4-5D6E-409C-BE32-E72D297353CC}">
              <c16:uniqueId val="{00000000-6CDA-40D4-B5DB-A96F3AB2FD7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26.86</c:v>
                </c:pt>
              </c:numCache>
            </c:numRef>
          </c:val>
          <c:smooth val="0"/>
          <c:extLst>
            <c:ext xmlns:c16="http://schemas.microsoft.com/office/drawing/2014/chart" uri="{C3380CC4-5D6E-409C-BE32-E72D297353CC}">
              <c16:uniqueId val="{00000001-6CDA-40D4-B5DB-A96F3AB2FD7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708-4410-B00B-20B2065E321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10.8</c:v>
                </c:pt>
              </c:numCache>
            </c:numRef>
          </c:val>
          <c:smooth val="0"/>
          <c:extLst>
            <c:ext xmlns:c16="http://schemas.microsoft.com/office/drawing/2014/chart" uri="{C3380CC4-5D6E-409C-BE32-E72D297353CC}">
              <c16:uniqueId val="{00000001-2708-4410-B00B-20B2065E321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304.61</c:v>
                </c:pt>
                <c:pt idx="1">
                  <c:v>291.42</c:v>
                </c:pt>
                <c:pt idx="2">
                  <c:v>274.92</c:v>
                </c:pt>
                <c:pt idx="3">
                  <c:v>251.57</c:v>
                </c:pt>
                <c:pt idx="4">
                  <c:v>313.73</c:v>
                </c:pt>
              </c:numCache>
            </c:numRef>
          </c:val>
          <c:extLst>
            <c:ext xmlns:c16="http://schemas.microsoft.com/office/drawing/2014/chart" uri="{C3380CC4-5D6E-409C-BE32-E72D297353CC}">
              <c16:uniqueId val="{00000000-1030-44F1-9CC5-1D2669BF667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362.35</c:v>
                </c:pt>
              </c:numCache>
            </c:numRef>
          </c:val>
          <c:smooth val="0"/>
          <c:extLst>
            <c:ext xmlns:c16="http://schemas.microsoft.com/office/drawing/2014/chart" uri="{C3380CC4-5D6E-409C-BE32-E72D297353CC}">
              <c16:uniqueId val="{00000001-1030-44F1-9CC5-1D2669BF667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833.25</c:v>
                </c:pt>
                <c:pt idx="1">
                  <c:v>726.13</c:v>
                </c:pt>
                <c:pt idx="2">
                  <c:v>638.49</c:v>
                </c:pt>
                <c:pt idx="3">
                  <c:v>574.45000000000005</c:v>
                </c:pt>
                <c:pt idx="4">
                  <c:v>491</c:v>
                </c:pt>
              </c:numCache>
            </c:numRef>
          </c:val>
          <c:extLst>
            <c:ext xmlns:c16="http://schemas.microsoft.com/office/drawing/2014/chart" uri="{C3380CC4-5D6E-409C-BE32-E72D297353CC}">
              <c16:uniqueId val="{00000000-9B87-47A4-800C-FC6235C1B8C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429.24</c:v>
                </c:pt>
              </c:numCache>
            </c:numRef>
          </c:val>
          <c:smooth val="0"/>
          <c:extLst>
            <c:ext xmlns:c16="http://schemas.microsoft.com/office/drawing/2014/chart" uri="{C3380CC4-5D6E-409C-BE32-E72D297353CC}">
              <c16:uniqueId val="{00000001-9B87-47A4-800C-FC6235C1B8C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55.78</c:v>
                </c:pt>
                <c:pt idx="1">
                  <c:v>58.27</c:v>
                </c:pt>
                <c:pt idx="2">
                  <c:v>59.52</c:v>
                </c:pt>
                <c:pt idx="3">
                  <c:v>62.78</c:v>
                </c:pt>
                <c:pt idx="4">
                  <c:v>59.88</c:v>
                </c:pt>
              </c:numCache>
            </c:numRef>
          </c:val>
          <c:extLst>
            <c:ext xmlns:c16="http://schemas.microsoft.com/office/drawing/2014/chart" uri="{C3380CC4-5D6E-409C-BE32-E72D297353CC}">
              <c16:uniqueId val="{00000000-2D5A-4984-A2C6-2049D629D02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90.78</c:v>
                </c:pt>
              </c:numCache>
            </c:numRef>
          </c:val>
          <c:smooth val="0"/>
          <c:extLst>
            <c:ext xmlns:c16="http://schemas.microsoft.com/office/drawing/2014/chart" uri="{C3380CC4-5D6E-409C-BE32-E72D297353CC}">
              <c16:uniqueId val="{00000001-2D5A-4984-A2C6-2049D629D02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406.44</c:v>
                </c:pt>
                <c:pt idx="1">
                  <c:v>399.93</c:v>
                </c:pt>
                <c:pt idx="2">
                  <c:v>395.18</c:v>
                </c:pt>
                <c:pt idx="3">
                  <c:v>374.64</c:v>
                </c:pt>
                <c:pt idx="4">
                  <c:v>394.27</c:v>
                </c:pt>
              </c:numCache>
            </c:numRef>
          </c:val>
          <c:extLst>
            <c:ext xmlns:c16="http://schemas.microsoft.com/office/drawing/2014/chart" uri="{C3380CC4-5D6E-409C-BE32-E72D297353CC}">
              <c16:uniqueId val="{00000000-C0C2-47F2-87F0-695AE8F39A3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202.75</c:v>
                </c:pt>
              </c:numCache>
            </c:numRef>
          </c:val>
          <c:smooth val="0"/>
          <c:extLst>
            <c:ext xmlns:c16="http://schemas.microsoft.com/office/drawing/2014/chart" uri="{C3380CC4-5D6E-409C-BE32-E72D297353CC}">
              <c16:uniqueId val="{00000001-C0C2-47F2-87F0-695AE8F39A3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12" zoomScaleNormal="100" workbookViewId="0">
      <selection activeCell="BJ53" sqref="BJ5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岩手県　洋野町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15">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A7</v>
      </c>
      <c r="X8" s="77"/>
      <c r="Y8" s="77"/>
      <c r="Z8" s="77"/>
      <c r="AA8" s="77"/>
      <c r="AB8" s="77"/>
      <c r="AC8" s="77"/>
      <c r="AD8" s="77" t="str">
        <f>データ!$M$6</f>
        <v>非設置</v>
      </c>
      <c r="AE8" s="77"/>
      <c r="AF8" s="77"/>
      <c r="AG8" s="77"/>
      <c r="AH8" s="77"/>
      <c r="AI8" s="77"/>
      <c r="AJ8" s="77"/>
      <c r="AK8" s="2"/>
      <c r="AL8" s="68">
        <f>データ!$R$6</f>
        <v>14739</v>
      </c>
      <c r="AM8" s="68"/>
      <c r="AN8" s="68"/>
      <c r="AO8" s="68"/>
      <c r="AP8" s="68"/>
      <c r="AQ8" s="68"/>
      <c r="AR8" s="68"/>
      <c r="AS8" s="68"/>
      <c r="AT8" s="36">
        <f>データ!$S$6</f>
        <v>302.92</v>
      </c>
      <c r="AU8" s="37"/>
      <c r="AV8" s="37"/>
      <c r="AW8" s="37"/>
      <c r="AX8" s="37"/>
      <c r="AY8" s="37"/>
      <c r="AZ8" s="37"/>
      <c r="BA8" s="37"/>
      <c r="BB8" s="57">
        <f>データ!$T$6</f>
        <v>48.66</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15">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15">
      <c r="A10" s="2"/>
      <c r="B10" s="36" t="str">
        <f>データ!$N$6</f>
        <v>-</v>
      </c>
      <c r="C10" s="37"/>
      <c r="D10" s="37"/>
      <c r="E10" s="37"/>
      <c r="F10" s="37"/>
      <c r="G10" s="37"/>
      <c r="H10" s="37"/>
      <c r="I10" s="36">
        <f>データ!$O$6</f>
        <v>87.53</v>
      </c>
      <c r="J10" s="37"/>
      <c r="K10" s="37"/>
      <c r="L10" s="37"/>
      <c r="M10" s="37"/>
      <c r="N10" s="37"/>
      <c r="O10" s="67"/>
      <c r="P10" s="57">
        <f>データ!$P$6</f>
        <v>78.5</v>
      </c>
      <c r="Q10" s="57"/>
      <c r="R10" s="57"/>
      <c r="S10" s="57"/>
      <c r="T10" s="57"/>
      <c r="U10" s="57"/>
      <c r="V10" s="57"/>
      <c r="W10" s="68">
        <f>データ!$Q$6</f>
        <v>4510</v>
      </c>
      <c r="X10" s="68"/>
      <c r="Y10" s="68"/>
      <c r="Z10" s="68"/>
      <c r="AA10" s="68"/>
      <c r="AB10" s="68"/>
      <c r="AC10" s="68"/>
      <c r="AD10" s="2"/>
      <c r="AE10" s="2"/>
      <c r="AF10" s="2"/>
      <c r="AG10" s="2"/>
      <c r="AH10" s="2"/>
      <c r="AI10" s="2"/>
      <c r="AJ10" s="2"/>
      <c r="AK10" s="2"/>
      <c r="AL10" s="68">
        <f>データ!$U$6</f>
        <v>11445</v>
      </c>
      <c r="AM10" s="68"/>
      <c r="AN10" s="68"/>
      <c r="AO10" s="68"/>
      <c r="AP10" s="68"/>
      <c r="AQ10" s="68"/>
      <c r="AR10" s="68"/>
      <c r="AS10" s="68"/>
      <c r="AT10" s="36">
        <f>データ!$V$6</f>
        <v>94.72</v>
      </c>
      <c r="AU10" s="37"/>
      <c r="AV10" s="37"/>
      <c r="AW10" s="37"/>
      <c r="AX10" s="37"/>
      <c r="AY10" s="37"/>
      <c r="AZ10" s="37"/>
      <c r="BA10" s="37"/>
      <c r="BB10" s="57">
        <f>データ!$W$6</f>
        <v>120.83</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111</v>
      </c>
      <c r="BM47" s="42"/>
      <c r="BN47" s="42"/>
      <c r="BO47" s="42"/>
      <c r="BP47" s="42"/>
      <c r="BQ47" s="42"/>
      <c r="BR47" s="42"/>
      <c r="BS47" s="42"/>
      <c r="BT47" s="42"/>
      <c r="BU47" s="42"/>
      <c r="BV47" s="42"/>
      <c r="BW47" s="42"/>
      <c r="BX47" s="42"/>
      <c r="BY47" s="42"/>
      <c r="BZ47" s="4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15">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15">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110</v>
      </c>
      <c r="BM66" s="42"/>
      <c r="BN66" s="42"/>
      <c r="BO66" s="42"/>
      <c r="BP66" s="42"/>
      <c r="BQ66" s="42"/>
      <c r="BR66" s="42"/>
      <c r="BS66" s="42"/>
      <c r="BT66" s="42"/>
      <c r="BU66" s="42"/>
      <c r="BV66" s="42"/>
      <c r="BW66" s="42"/>
      <c r="BX66" s="42"/>
      <c r="BY66" s="42"/>
      <c r="BZ66" s="4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42"/>
      <c r="BN67" s="42"/>
      <c r="BO67" s="42"/>
      <c r="BP67" s="42"/>
      <c r="BQ67" s="42"/>
      <c r="BR67" s="42"/>
      <c r="BS67" s="42"/>
      <c r="BT67" s="42"/>
      <c r="BU67" s="42"/>
      <c r="BV67" s="42"/>
      <c r="BW67" s="42"/>
      <c r="BX67" s="42"/>
      <c r="BY67" s="42"/>
      <c r="BZ67" s="4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42"/>
      <c r="BN68" s="42"/>
      <c r="BO68" s="42"/>
      <c r="BP68" s="42"/>
      <c r="BQ68" s="42"/>
      <c r="BR68" s="42"/>
      <c r="BS68" s="42"/>
      <c r="BT68" s="42"/>
      <c r="BU68" s="42"/>
      <c r="BV68" s="42"/>
      <c r="BW68" s="42"/>
      <c r="BX68" s="42"/>
      <c r="BY68" s="42"/>
      <c r="BZ68" s="4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42"/>
      <c r="BN69" s="42"/>
      <c r="BO69" s="42"/>
      <c r="BP69" s="42"/>
      <c r="BQ69" s="42"/>
      <c r="BR69" s="42"/>
      <c r="BS69" s="42"/>
      <c r="BT69" s="42"/>
      <c r="BU69" s="42"/>
      <c r="BV69" s="42"/>
      <c r="BW69" s="42"/>
      <c r="BX69" s="42"/>
      <c r="BY69" s="42"/>
      <c r="BZ69" s="4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42"/>
      <c r="BN70" s="42"/>
      <c r="BO70" s="42"/>
      <c r="BP70" s="42"/>
      <c r="BQ70" s="42"/>
      <c r="BR70" s="42"/>
      <c r="BS70" s="42"/>
      <c r="BT70" s="42"/>
      <c r="BU70" s="42"/>
      <c r="BV70" s="42"/>
      <c r="BW70" s="42"/>
      <c r="BX70" s="42"/>
      <c r="BY70" s="42"/>
      <c r="BZ70" s="4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42"/>
      <c r="BN71" s="42"/>
      <c r="BO71" s="42"/>
      <c r="BP71" s="42"/>
      <c r="BQ71" s="42"/>
      <c r="BR71" s="42"/>
      <c r="BS71" s="42"/>
      <c r="BT71" s="42"/>
      <c r="BU71" s="42"/>
      <c r="BV71" s="42"/>
      <c r="BW71" s="42"/>
      <c r="BX71" s="42"/>
      <c r="BY71" s="42"/>
      <c r="BZ71" s="4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42"/>
      <c r="BN72" s="42"/>
      <c r="BO72" s="42"/>
      <c r="BP72" s="42"/>
      <c r="BQ72" s="42"/>
      <c r="BR72" s="42"/>
      <c r="BS72" s="42"/>
      <c r="BT72" s="42"/>
      <c r="BU72" s="42"/>
      <c r="BV72" s="42"/>
      <c r="BW72" s="42"/>
      <c r="BX72" s="42"/>
      <c r="BY72" s="42"/>
      <c r="BZ72" s="4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42"/>
      <c r="BN73" s="42"/>
      <c r="BO73" s="42"/>
      <c r="BP73" s="42"/>
      <c r="BQ73" s="42"/>
      <c r="BR73" s="42"/>
      <c r="BS73" s="42"/>
      <c r="BT73" s="42"/>
      <c r="BU73" s="42"/>
      <c r="BV73" s="42"/>
      <c r="BW73" s="42"/>
      <c r="BX73" s="42"/>
      <c r="BY73" s="42"/>
      <c r="BZ73" s="4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42"/>
      <c r="BN74" s="42"/>
      <c r="BO74" s="42"/>
      <c r="BP74" s="42"/>
      <c r="BQ74" s="42"/>
      <c r="BR74" s="42"/>
      <c r="BS74" s="42"/>
      <c r="BT74" s="42"/>
      <c r="BU74" s="42"/>
      <c r="BV74" s="42"/>
      <c r="BW74" s="42"/>
      <c r="BX74" s="42"/>
      <c r="BY74" s="42"/>
      <c r="BZ74" s="4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42"/>
      <c r="BN75" s="42"/>
      <c r="BO75" s="42"/>
      <c r="BP75" s="42"/>
      <c r="BQ75" s="42"/>
      <c r="BR75" s="42"/>
      <c r="BS75" s="42"/>
      <c r="BT75" s="42"/>
      <c r="BU75" s="42"/>
      <c r="BV75" s="42"/>
      <c r="BW75" s="42"/>
      <c r="BX75" s="42"/>
      <c r="BY75" s="42"/>
      <c r="BZ75" s="4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42"/>
      <c r="BN76" s="42"/>
      <c r="BO76" s="42"/>
      <c r="BP76" s="42"/>
      <c r="BQ76" s="42"/>
      <c r="BR76" s="42"/>
      <c r="BS76" s="42"/>
      <c r="BT76" s="42"/>
      <c r="BU76" s="42"/>
      <c r="BV76" s="42"/>
      <c r="BW76" s="42"/>
      <c r="BX76" s="42"/>
      <c r="BY76" s="42"/>
      <c r="BZ76" s="4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42"/>
      <c r="BN77" s="42"/>
      <c r="BO77" s="42"/>
      <c r="BP77" s="42"/>
      <c r="BQ77" s="42"/>
      <c r="BR77" s="42"/>
      <c r="BS77" s="42"/>
      <c r="BT77" s="42"/>
      <c r="BU77" s="42"/>
      <c r="BV77" s="42"/>
      <c r="BW77" s="42"/>
      <c r="BX77" s="42"/>
      <c r="BY77" s="42"/>
      <c r="BZ77" s="4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42"/>
      <c r="BN78" s="42"/>
      <c r="BO78" s="42"/>
      <c r="BP78" s="42"/>
      <c r="BQ78" s="42"/>
      <c r="BR78" s="42"/>
      <c r="BS78" s="42"/>
      <c r="BT78" s="42"/>
      <c r="BU78" s="42"/>
      <c r="BV78" s="42"/>
      <c r="BW78" s="42"/>
      <c r="BX78" s="42"/>
      <c r="BY78" s="42"/>
      <c r="BZ78" s="4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42"/>
      <c r="BN79" s="42"/>
      <c r="BO79" s="42"/>
      <c r="BP79" s="42"/>
      <c r="BQ79" s="42"/>
      <c r="BR79" s="42"/>
      <c r="BS79" s="42"/>
      <c r="BT79" s="42"/>
      <c r="BU79" s="42"/>
      <c r="BV79" s="42"/>
      <c r="BW79" s="42"/>
      <c r="BX79" s="42"/>
      <c r="BY79" s="42"/>
      <c r="BZ79" s="4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42"/>
      <c r="BN80" s="42"/>
      <c r="BO80" s="42"/>
      <c r="BP80" s="42"/>
      <c r="BQ80" s="42"/>
      <c r="BR80" s="42"/>
      <c r="BS80" s="42"/>
      <c r="BT80" s="42"/>
      <c r="BU80" s="42"/>
      <c r="BV80" s="42"/>
      <c r="BW80" s="42"/>
      <c r="BX80" s="42"/>
      <c r="BY80" s="42"/>
      <c r="BZ80" s="4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42"/>
      <c r="BN81" s="42"/>
      <c r="BO81" s="42"/>
      <c r="BP81" s="42"/>
      <c r="BQ81" s="42"/>
      <c r="BR81" s="42"/>
      <c r="BS81" s="42"/>
      <c r="BT81" s="42"/>
      <c r="BU81" s="42"/>
      <c r="BV81" s="42"/>
      <c r="BW81" s="42"/>
      <c r="BX81" s="42"/>
      <c r="BY81" s="42"/>
      <c r="BZ81" s="4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RvgaGsecbApqIG9snPwYCUe07/YupsKVB3AFPqiQOyJfFBtwsV/TDMWeqZlFgRxbJsUFrqNQfuojoVPKZ4JoJw==" saltValue="QB4GCA7j1LMQBPcUXDmSL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35076</v>
      </c>
      <c r="D6" s="20">
        <f t="shared" si="3"/>
        <v>46</v>
      </c>
      <c r="E6" s="20">
        <f t="shared" si="3"/>
        <v>1</v>
      </c>
      <c r="F6" s="20">
        <f t="shared" si="3"/>
        <v>0</v>
      </c>
      <c r="G6" s="20">
        <f t="shared" si="3"/>
        <v>1</v>
      </c>
      <c r="H6" s="20" t="str">
        <f t="shared" si="3"/>
        <v>岩手県　洋野町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87.53</v>
      </c>
      <c r="P6" s="21">
        <f t="shared" si="3"/>
        <v>78.5</v>
      </c>
      <c r="Q6" s="21">
        <f t="shared" si="3"/>
        <v>4510</v>
      </c>
      <c r="R6" s="21">
        <f t="shared" si="3"/>
        <v>14739</v>
      </c>
      <c r="S6" s="21">
        <f t="shared" si="3"/>
        <v>302.92</v>
      </c>
      <c r="T6" s="21">
        <f t="shared" si="3"/>
        <v>48.66</v>
      </c>
      <c r="U6" s="21">
        <f t="shared" si="3"/>
        <v>11445</v>
      </c>
      <c r="V6" s="21">
        <f t="shared" si="3"/>
        <v>94.72</v>
      </c>
      <c r="W6" s="21">
        <f t="shared" si="3"/>
        <v>120.83</v>
      </c>
      <c r="X6" s="22">
        <f>IF(X7="",NA(),X7)</f>
        <v>103.87</v>
      </c>
      <c r="Y6" s="22">
        <f t="shared" ref="Y6:AG6" si="4">IF(Y7="",NA(),Y7)</f>
        <v>103.89</v>
      </c>
      <c r="Z6" s="22">
        <f t="shared" si="4"/>
        <v>102.67</v>
      </c>
      <c r="AA6" s="22">
        <f t="shared" si="4"/>
        <v>106.23</v>
      </c>
      <c r="AB6" s="22">
        <f t="shared" si="4"/>
        <v>102.65</v>
      </c>
      <c r="AC6" s="22">
        <f t="shared" si="4"/>
        <v>109.02</v>
      </c>
      <c r="AD6" s="22">
        <f t="shared" si="4"/>
        <v>107.81</v>
      </c>
      <c r="AE6" s="22">
        <f t="shared" si="4"/>
        <v>107.21</v>
      </c>
      <c r="AF6" s="22">
        <f t="shared" si="4"/>
        <v>105.97</v>
      </c>
      <c r="AG6" s="22">
        <f t="shared" si="4"/>
        <v>105.08</v>
      </c>
      <c r="AH6" s="21" t="str">
        <f>IF(AH7="","",IF(AH7="-","【-】","【"&amp;SUBSTITUTE(TEXT(AH7,"#,##0.00"),"-","△")&amp;"】"))</f>
        <v>【107.26】</v>
      </c>
      <c r="AI6" s="21">
        <f>IF(AI7="",NA(),AI7)</f>
        <v>0</v>
      </c>
      <c r="AJ6" s="21">
        <f t="shared" ref="AJ6:AR6" si="5">IF(AJ7="",NA(),AJ7)</f>
        <v>0</v>
      </c>
      <c r="AK6" s="21">
        <f t="shared" si="5"/>
        <v>0</v>
      </c>
      <c r="AL6" s="21">
        <f t="shared" si="5"/>
        <v>0</v>
      </c>
      <c r="AM6" s="21">
        <f t="shared" si="5"/>
        <v>0</v>
      </c>
      <c r="AN6" s="22">
        <f t="shared" si="5"/>
        <v>11</v>
      </c>
      <c r="AO6" s="22">
        <f t="shared" si="5"/>
        <v>8.86</v>
      </c>
      <c r="AP6" s="22">
        <f t="shared" si="5"/>
        <v>7.65</v>
      </c>
      <c r="AQ6" s="22">
        <f t="shared" si="5"/>
        <v>8.52</v>
      </c>
      <c r="AR6" s="22">
        <f t="shared" si="5"/>
        <v>10.8</v>
      </c>
      <c r="AS6" s="21" t="str">
        <f>IF(AS7="","",IF(AS7="-","【-】","【"&amp;SUBSTITUTE(TEXT(AS7,"#,##0.00"),"-","△")&amp;"】"))</f>
        <v>【1.61】</v>
      </c>
      <c r="AT6" s="22">
        <f>IF(AT7="",NA(),AT7)</f>
        <v>304.61</v>
      </c>
      <c r="AU6" s="22">
        <f t="shared" ref="AU6:BC6" si="6">IF(AU7="",NA(),AU7)</f>
        <v>291.42</v>
      </c>
      <c r="AV6" s="22">
        <f t="shared" si="6"/>
        <v>274.92</v>
      </c>
      <c r="AW6" s="22">
        <f t="shared" si="6"/>
        <v>251.57</v>
      </c>
      <c r="AX6" s="22">
        <f t="shared" si="6"/>
        <v>313.73</v>
      </c>
      <c r="AY6" s="22">
        <f t="shared" si="6"/>
        <v>371.81</v>
      </c>
      <c r="AZ6" s="22">
        <f t="shared" si="6"/>
        <v>384.23</v>
      </c>
      <c r="BA6" s="22">
        <f t="shared" si="6"/>
        <v>364.3</v>
      </c>
      <c r="BB6" s="22">
        <f t="shared" si="6"/>
        <v>378.87</v>
      </c>
      <c r="BC6" s="22">
        <f t="shared" si="6"/>
        <v>362.35</v>
      </c>
      <c r="BD6" s="21" t="str">
        <f>IF(BD7="","",IF(BD7="-","【-】","【"&amp;SUBSTITUTE(TEXT(BD7,"#,##0.00"),"-","△")&amp;"】"))</f>
        <v>【239.69】</v>
      </c>
      <c r="BE6" s="22">
        <f>IF(BE7="",NA(),BE7)</f>
        <v>833.25</v>
      </c>
      <c r="BF6" s="22">
        <f t="shared" ref="BF6:BN6" si="7">IF(BF7="",NA(),BF7)</f>
        <v>726.13</v>
      </c>
      <c r="BG6" s="22">
        <f t="shared" si="7"/>
        <v>638.49</v>
      </c>
      <c r="BH6" s="22">
        <f t="shared" si="7"/>
        <v>574.45000000000005</v>
      </c>
      <c r="BI6" s="22">
        <f t="shared" si="7"/>
        <v>491</v>
      </c>
      <c r="BJ6" s="22">
        <f t="shared" si="7"/>
        <v>465.85</v>
      </c>
      <c r="BK6" s="22">
        <f t="shared" si="7"/>
        <v>439.43</v>
      </c>
      <c r="BL6" s="22">
        <f t="shared" si="7"/>
        <v>438.41</v>
      </c>
      <c r="BM6" s="22">
        <f t="shared" si="7"/>
        <v>430.23</v>
      </c>
      <c r="BN6" s="22">
        <f t="shared" si="7"/>
        <v>429.24</v>
      </c>
      <c r="BO6" s="21" t="str">
        <f>IF(BO7="","",IF(BO7="-","【-】","【"&amp;SUBSTITUTE(TEXT(BO7,"#,##0.00"),"-","△")&amp;"】"))</f>
        <v>【264.86】</v>
      </c>
      <c r="BP6" s="22">
        <f>IF(BP7="",NA(),BP7)</f>
        <v>55.78</v>
      </c>
      <c r="BQ6" s="22">
        <f t="shared" ref="BQ6:BY6" si="8">IF(BQ7="",NA(),BQ7)</f>
        <v>58.27</v>
      </c>
      <c r="BR6" s="22">
        <f t="shared" si="8"/>
        <v>59.52</v>
      </c>
      <c r="BS6" s="22">
        <f t="shared" si="8"/>
        <v>62.78</v>
      </c>
      <c r="BT6" s="22">
        <f t="shared" si="8"/>
        <v>59.88</v>
      </c>
      <c r="BU6" s="22">
        <f t="shared" si="8"/>
        <v>92.39</v>
      </c>
      <c r="BV6" s="22">
        <f t="shared" si="8"/>
        <v>94.41</v>
      </c>
      <c r="BW6" s="22">
        <f t="shared" si="8"/>
        <v>90.96</v>
      </c>
      <c r="BX6" s="22">
        <f t="shared" si="8"/>
        <v>90.66</v>
      </c>
      <c r="BY6" s="22">
        <f t="shared" si="8"/>
        <v>90.78</v>
      </c>
      <c r="BZ6" s="21" t="str">
        <f>IF(BZ7="","",IF(BZ7="-","【-】","【"&amp;SUBSTITUTE(TEXT(BZ7,"#,##0.00"),"-","△")&amp;"】"))</f>
        <v>【97.59】</v>
      </c>
      <c r="CA6" s="22">
        <f>IF(CA7="",NA(),CA7)</f>
        <v>406.44</v>
      </c>
      <c r="CB6" s="22">
        <f t="shared" ref="CB6:CJ6" si="9">IF(CB7="",NA(),CB7)</f>
        <v>399.93</v>
      </c>
      <c r="CC6" s="22">
        <f t="shared" si="9"/>
        <v>395.18</v>
      </c>
      <c r="CD6" s="22">
        <f t="shared" si="9"/>
        <v>374.64</v>
      </c>
      <c r="CE6" s="22">
        <f t="shared" si="9"/>
        <v>394.27</v>
      </c>
      <c r="CF6" s="22">
        <f t="shared" si="9"/>
        <v>192.98</v>
      </c>
      <c r="CG6" s="22">
        <f t="shared" si="9"/>
        <v>192.13</v>
      </c>
      <c r="CH6" s="22">
        <f t="shared" si="9"/>
        <v>197.04</v>
      </c>
      <c r="CI6" s="22">
        <f t="shared" si="9"/>
        <v>199.33</v>
      </c>
      <c r="CJ6" s="22">
        <f t="shared" si="9"/>
        <v>202.75</v>
      </c>
      <c r="CK6" s="21" t="str">
        <f>IF(CK7="","",IF(CK7="-","【-】","【"&amp;SUBSTITUTE(TEXT(CK7,"#,##0.00"),"-","△")&amp;"】"))</f>
        <v>【181.66】</v>
      </c>
      <c r="CL6" s="22">
        <f>IF(CL7="",NA(),CL7)</f>
        <v>33.049999999999997</v>
      </c>
      <c r="CM6" s="22">
        <f t="shared" ref="CM6:CU6" si="10">IF(CM7="",NA(),CM7)</f>
        <v>32.450000000000003</v>
      </c>
      <c r="CN6" s="22">
        <f t="shared" si="10"/>
        <v>31.85</v>
      </c>
      <c r="CO6" s="22">
        <f t="shared" si="10"/>
        <v>47.1</v>
      </c>
      <c r="CP6" s="22">
        <f t="shared" si="10"/>
        <v>47.17</v>
      </c>
      <c r="CQ6" s="22">
        <f t="shared" si="10"/>
        <v>54.43</v>
      </c>
      <c r="CR6" s="22">
        <f t="shared" si="10"/>
        <v>53.87</v>
      </c>
      <c r="CS6" s="22">
        <f t="shared" si="10"/>
        <v>54.49</v>
      </c>
      <c r="CT6" s="22">
        <f t="shared" si="10"/>
        <v>54.8</v>
      </c>
      <c r="CU6" s="22">
        <f t="shared" si="10"/>
        <v>55.47</v>
      </c>
      <c r="CV6" s="21" t="str">
        <f>IF(CV7="","",IF(CV7="-","【-】","【"&amp;SUBSTITUTE(TEXT(CV7,"#,##0.00"),"-","△")&amp;"】"))</f>
        <v>【60.21】</v>
      </c>
      <c r="CW6" s="22">
        <f>IF(CW7="",NA(),CW7)</f>
        <v>80.98</v>
      </c>
      <c r="CX6" s="22">
        <f t="shared" ref="CX6:DF6" si="11">IF(CX7="",NA(),CX7)</f>
        <v>81.95</v>
      </c>
      <c r="CY6" s="22">
        <f t="shared" si="11"/>
        <v>82.41</v>
      </c>
      <c r="CZ6" s="22">
        <f t="shared" si="11"/>
        <v>82.18</v>
      </c>
      <c r="DA6" s="22">
        <f t="shared" si="11"/>
        <v>80.77</v>
      </c>
      <c r="DB6" s="22">
        <f t="shared" si="11"/>
        <v>79.44</v>
      </c>
      <c r="DC6" s="22">
        <f t="shared" si="11"/>
        <v>79.489999999999995</v>
      </c>
      <c r="DD6" s="22">
        <f t="shared" si="11"/>
        <v>78.8</v>
      </c>
      <c r="DE6" s="22">
        <f t="shared" si="11"/>
        <v>77.98</v>
      </c>
      <c r="DF6" s="22">
        <f t="shared" si="11"/>
        <v>76.97</v>
      </c>
      <c r="DG6" s="21" t="str">
        <f>IF(DG7="","",IF(DG7="-","【-】","【"&amp;SUBSTITUTE(TEXT(DG7,"#,##0.00"),"-","△")&amp;"】"))</f>
        <v>【89.21】</v>
      </c>
      <c r="DH6" s="22">
        <f>IF(DH7="",NA(),DH7)</f>
        <v>26.46</v>
      </c>
      <c r="DI6" s="22">
        <f t="shared" ref="DI6:DQ6" si="12">IF(DI7="",NA(),DI7)</f>
        <v>29.15</v>
      </c>
      <c r="DJ6" s="22">
        <f t="shared" si="12"/>
        <v>31.63</v>
      </c>
      <c r="DK6" s="22">
        <f t="shared" si="12"/>
        <v>33.909999999999997</v>
      </c>
      <c r="DL6" s="22">
        <f t="shared" si="12"/>
        <v>36.46</v>
      </c>
      <c r="DM6" s="22">
        <f t="shared" si="12"/>
        <v>49.39</v>
      </c>
      <c r="DN6" s="22">
        <f t="shared" si="12"/>
        <v>50.75</v>
      </c>
      <c r="DO6" s="22">
        <f t="shared" si="12"/>
        <v>51.72</v>
      </c>
      <c r="DP6" s="22">
        <f t="shared" si="12"/>
        <v>52.27</v>
      </c>
      <c r="DQ6" s="22">
        <f t="shared" si="12"/>
        <v>52.87</v>
      </c>
      <c r="DR6" s="21" t="str">
        <f>IF(DR7="","",IF(DR7="-","【-】","【"&amp;SUBSTITUTE(TEXT(DR7,"#,##0.00"),"-","△")&amp;"】"))</f>
        <v>【52.41】</v>
      </c>
      <c r="DS6" s="22">
        <f>IF(DS7="",NA(),DS7)</f>
        <v>7.11</v>
      </c>
      <c r="DT6" s="22">
        <f t="shared" ref="DT6:EB6" si="13">IF(DT7="",NA(),DT7)</f>
        <v>7.11</v>
      </c>
      <c r="DU6" s="22">
        <f t="shared" si="13"/>
        <v>7.14</v>
      </c>
      <c r="DV6" s="22">
        <f t="shared" si="13"/>
        <v>7.55</v>
      </c>
      <c r="DW6" s="22">
        <f t="shared" si="13"/>
        <v>7.61</v>
      </c>
      <c r="DX6" s="22">
        <f t="shared" si="13"/>
        <v>18.57</v>
      </c>
      <c r="DY6" s="22">
        <f t="shared" si="13"/>
        <v>21.14</v>
      </c>
      <c r="DZ6" s="22">
        <f t="shared" si="13"/>
        <v>22.12</v>
      </c>
      <c r="EA6" s="22">
        <f t="shared" si="13"/>
        <v>25.67</v>
      </c>
      <c r="EB6" s="22">
        <f t="shared" si="13"/>
        <v>26.86</v>
      </c>
      <c r="EC6" s="21" t="str">
        <f>IF(EC7="","",IF(EC7="-","【-】","【"&amp;SUBSTITUTE(TEXT(EC7,"#,##0.00"),"-","△")&amp;"】"))</f>
        <v>【26.78】</v>
      </c>
      <c r="ED6" s="21">
        <f>IF(ED7="",NA(),ED7)</f>
        <v>0</v>
      </c>
      <c r="EE6" s="21">
        <f t="shared" ref="EE6:EM6" si="14">IF(EE7="",NA(),EE7)</f>
        <v>0</v>
      </c>
      <c r="EF6" s="21">
        <f t="shared" si="14"/>
        <v>0</v>
      </c>
      <c r="EG6" s="21">
        <f t="shared" si="14"/>
        <v>0</v>
      </c>
      <c r="EH6" s="21">
        <f t="shared" si="14"/>
        <v>0</v>
      </c>
      <c r="EI6" s="22">
        <f t="shared" si="14"/>
        <v>0.44</v>
      </c>
      <c r="EJ6" s="22">
        <f t="shared" si="14"/>
        <v>0.5</v>
      </c>
      <c r="EK6" s="22">
        <f t="shared" si="14"/>
        <v>0.4</v>
      </c>
      <c r="EL6" s="22">
        <f t="shared" si="14"/>
        <v>0.4</v>
      </c>
      <c r="EM6" s="22">
        <f t="shared" si="14"/>
        <v>0.39</v>
      </c>
      <c r="EN6" s="21" t="str">
        <f>IF(EN7="","",IF(EN7="-","【-】","【"&amp;SUBSTITUTE(TEXT(EN7,"#,##0.00"),"-","△")&amp;"】"))</f>
        <v>【0.59】</v>
      </c>
    </row>
    <row r="7" spans="1:144" s="23" customFormat="1" x14ac:dyDescent="0.15">
      <c r="A7" s="15"/>
      <c r="B7" s="24">
        <v>2024</v>
      </c>
      <c r="C7" s="24">
        <v>35076</v>
      </c>
      <c r="D7" s="24">
        <v>46</v>
      </c>
      <c r="E7" s="24">
        <v>1</v>
      </c>
      <c r="F7" s="24">
        <v>0</v>
      </c>
      <c r="G7" s="24">
        <v>1</v>
      </c>
      <c r="H7" s="24" t="s">
        <v>93</v>
      </c>
      <c r="I7" s="24" t="s">
        <v>94</v>
      </c>
      <c r="J7" s="24" t="s">
        <v>95</v>
      </c>
      <c r="K7" s="24" t="s">
        <v>96</v>
      </c>
      <c r="L7" s="24" t="s">
        <v>97</v>
      </c>
      <c r="M7" s="24" t="s">
        <v>98</v>
      </c>
      <c r="N7" s="25" t="s">
        <v>99</v>
      </c>
      <c r="O7" s="25">
        <v>87.53</v>
      </c>
      <c r="P7" s="25">
        <v>78.5</v>
      </c>
      <c r="Q7" s="25">
        <v>4510</v>
      </c>
      <c r="R7" s="25">
        <v>14739</v>
      </c>
      <c r="S7" s="25">
        <v>302.92</v>
      </c>
      <c r="T7" s="25">
        <v>48.66</v>
      </c>
      <c r="U7" s="25">
        <v>11445</v>
      </c>
      <c r="V7" s="25">
        <v>94.72</v>
      </c>
      <c r="W7" s="25">
        <v>120.83</v>
      </c>
      <c r="X7" s="25">
        <v>103.87</v>
      </c>
      <c r="Y7" s="25">
        <v>103.89</v>
      </c>
      <c r="Z7" s="25">
        <v>102.67</v>
      </c>
      <c r="AA7" s="25">
        <v>106.23</v>
      </c>
      <c r="AB7" s="25">
        <v>102.65</v>
      </c>
      <c r="AC7" s="25">
        <v>109.02</v>
      </c>
      <c r="AD7" s="25">
        <v>107.81</v>
      </c>
      <c r="AE7" s="25">
        <v>107.21</v>
      </c>
      <c r="AF7" s="25">
        <v>105.97</v>
      </c>
      <c r="AG7" s="25">
        <v>105.08</v>
      </c>
      <c r="AH7" s="25">
        <v>107.26</v>
      </c>
      <c r="AI7" s="25">
        <v>0</v>
      </c>
      <c r="AJ7" s="25">
        <v>0</v>
      </c>
      <c r="AK7" s="25">
        <v>0</v>
      </c>
      <c r="AL7" s="25">
        <v>0</v>
      </c>
      <c r="AM7" s="25">
        <v>0</v>
      </c>
      <c r="AN7" s="25">
        <v>11</v>
      </c>
      <c r="AO7" s="25">
        <v>8.86</v>
      </c>
      <c r="AP7" s="25">
        <v>7.65</v>
      </c>
      <c r="AQ7" s="25">
        <v>8.52</v>
      </c>
      <c r="AR7" s="25">
        <v>10.8</v>
      </c>
      <c r="AS7" s="25">
        <v>1.61</v>
      </c>
      <c r="AT7" s="25">
        <v>304.61</v>
      </c>
      <c r="AU7" s="25">
        <v>291.42</v>
      </c>
      <c r="AV7" s="25">
        <v>274.92</v>
      </c>
      <c r="AW7" s="25">
        <v>251.57</v>
      </c>
      <c r="AX7" s="25">
        <v>313.73</v>
      </c>
      <c r="AY7" s="25">
        <v>371.81</v>
      </c>
      <c r="AZ7" s="25">
        <v>384.23</v>
      </c>
      <c r="BA7" s="25">
        <v>364.3</v>
      </c>
      <c r="BB7" s="25">
        <v>378.87</v>
      </c>
      <c r="BC7" s="25">
        <v>362.35</v>
      </c>
      <c r="BD7" s="25">
        <v>239.69</v>
      </c>
      <c r="BE7" s="25">
        <v>833.25</v>
      </c>
      <c r="BF7" s="25">
        <v>726.13</v>
      </c>
      <c r="BG7" s="25">
        <v>638.49</v>
      </c>
      <c r="BH7" s="25">
        <v>574.45000000000005</v>
      </c>
      <c r="BI7" s="25">
        <v>491</v>
      </c>
      <c r="BJ7" s="25">
        <v>465.85</v>
      </c>
      <c r="BK7" s="25">
        <v>439.43</v>
      </c>
      <c r="BL7" s="25">
        <v>438.41</v>
      </c>
      <c r="BM7" s="25">
        <v>430.23</v>
      </c>
      <c r="BN7" s="25">
        <v>429.24</v>
      </c>
      <c r="BO7" s="25">
        <v>264.86</v>
      </c>
      <c r="BP7" s="25">
        <v>55.78</v>
      </c>
      <c r="BQ7" s="25">
        <v>58.27</v>
      </c>
      <c r="BR7" s="25">
        <v>59.52</v>
      </c>
      <c r="BS7" s="25">
        <v>62.78</v>
      </c>
      <c r="BT7" s="25">
        <v>59.88</v>
      </c>
      <c r="BU7" s="25">
        <v>92.39</v>
      </c>
      <c r="BV7" s="25">
        <v>94.41</v>
      </c>
      <c r="BW7" s="25">
        <v>90.96</v>
      </c>
      <c r="BX7" s="25">
        <v>90.66</v>
      </c>
      <c r="BY7" s="25">
        <v>90.78</v>
      </c>
      <c r="BZ7" s="25">
        <v>97.59</v>
      </c>
      <c r="CA7" s="25">
        <v>406.44</v>
      </c>
      <c r="CB7" s="25">
        <v>399.93</v>
      </c>
      <c r="CC7" s="25">
        <v>395.18</v>
      </c>
      <c r="CD7" s="25">
        <v>374.64</v>
      </c>
      <c r="CE7" s="25">
        <v>394.27</v>
      </c>
      <c r="CF7" s="25">
        <v>192.98</v>
      </c>
      <c r="CG7" s="25">
        <v>192.13</v>
      </c>
      <c r="CH7" s="25">
        <v>197.04</v>
      </c>
      <c r="CI7" s="25">
        <v>199.33</v>
      </c>
      <c r="CJ7" s="25">
        <v>202.75</v>
      </c>
      <c r="CK7" s="25">
        <v>181.66</v>
      </c>
      <c r="CL7" s="25">
        <v>33.049999999999997</v>
      </c>
      <c r="CM7" s="25">
        <v>32.450000000000003</v>
      </c>
      <c r="CN7" s="25">
        <v>31.85</v>
      </c>
      <c r="CO7" s="25">
        <v>47.1</v>
      </c>
      <c r="CP7" s="25">
        <v>47.17</v>
      </c>
      <c r="CQ7" s="25">
        <v>54.43</v>
      </c>
      <c r="CR7" s="25">
        <v>53.87</v>
      </c>
      <c r="CS7" s="25">
        <v>54.49</v>
      </c>
      <c r="CT7" s="25">
        <v>54.8</v>
      </c>
      <c r="CU7" s="25">
        <v>55.47</v>
      </c>
      <c r="CV7" s="25">
        <v>60.21</v>
      </c>
      <c r="CW7" s="25">
        <v>80.98</v>
      </c>
      <c r="CX7" s="25">
        <v>81.95</v>
      </c>
      <c r="CY7" s="25">
        <v>82.41</v>
      </c>
      <c r="CZ7" s="25">
        <v>82.18</v>
      </c>
      <c r="DA7" s="25">
        <v>80.77</v>
      </c>
      <c r="DB7" s="25">
        <v>79.44</v>
      </c>
      <c r="DC7" s="25">
        <v>79.489999999999995</v>
      </c>
      <c r="DD7" s="25">
        <v>78.8</v>
      </c>
      <c r="DE7" s="25">
        <v>77.98</v>
      </c>
      <c r="DF7" s="25">
        <v>76.97</v>
      </c>
      <c r="DG7" s="25">
        <v>89.21</v>
      </c>
      <c r="DH7" s="25">
        <v>26.46</v>
      </c>
      <c r="DI7" s="25">
        <v>29.15</v>
      </c>
      <c r="DJ7" s="25">
        <v>31.63</v>
      </c>
      <c r="DK7" s="25">
        <v>33.909999999999997</v>
      </c>
      <c r="DL7" s="25">
        <v>36.46</v>
      </c>
      <c r="DM7" s="25">
        <v>49.39</v>
      </c>
      <c r="DN7" s="25">
        <v>50.75</v>
      </c>
      <c r="DO7" s="25">
        <v>51.72</v>
      </c>
      <c r="DP7" s="25">
        <v>52.27</v>
      </c>
      <c r="DQ7" s="25">
        <v>52.87</v>
      </c>
      <c r="DR7" s="25">
        <v>52.41</v>
      </c>
      <c r="DS7" s="25">
        <v>7.11</v>
      </c>
      <c r="DT7" s="25">
        <v>7.11</v>
      </c>
      <c r="DU7" s="25">
        <v>7.14</v>
      </c>
      <c r="DV7" s="25">
        <v>7.55</v>
      </c>
      <c r="DW7" s="25">
        <v>7.61</v>
      </c>
      <c r="DX7" s="25">
        <v>18.57</v>
      </c>
      <c r="DY7" s="25">
        <v>21.14</v>
      </c>
      <c r="DZ7" s="25">
        <v>22.12</v>
      </c>
      <c r="EA7" s="25">
        <v>25.67</v>
      </c>
      <c r="EB7" s="25">
        <v>26.86</v>
      </c>
      <c r="EC7" s="25">
        <v>26.78</v>
      </c>
      <c r="ED7" s="25">
        <v>0</v>
      </c>
      <c r="EE7" s="25">
        <v>0</v>
      </c>
      <c r="EF7" s="25">
        <v>0</v>
      </c>
      <c r="EG7" s="25">
        <v>0</v>
      </c>
      <c r="EH7" s="25">
        <v>0</v>
      </c>
      <c r="EI7" s="25">
        <v>0.44</v>
      </c>
      <c r="EJ7" s="25">
        <v>0.5</v>
      </c>
      <c r="EK7" s="25">
        <v>0.4</v>
      </c>
      <c r="EL7" s="25">
        <v>0.4</v>
      </c>
      <c r="EM7" s="25">
        <v>0.39</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00313@town.hirono.iwate.jp</cp:lastModifiedBy>
  <cp:lastPrinted>2026-01-21T06:26:45Z</cp:lastPrinted>
  <dcterms:created xsi:type="dcterms:W3CDTF">2025-12-12T09:11:13Z</dcterms:created>
  <dcterms:modified xsi:type="dcterms:W3CDTF">2026-03-11T07:04:19Z</dcterms:modified>
  <cp:category/>
</cp:coreProperties>
</file>