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
    </mc:Choice>
  </mc:AlternateContent>
  <xr:revisionPtr revIDLastSave="0" documentId="8_{12E75876-810E-4295-8F9F-9CA7E1544F57}"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CO36" i="10"/>
  <c r="BE36" i="10"/>
  <c r="C36" i="10"/>
  <c r="BW35" i="10"/>
  <c r="BW36" i="10" s="1"/>
  <c r="BW37" i="10" s="1"/>
  <c r="BW38" i="10" s="1"/>
  <c r="BW39" i="10" s="1"/>
  <c r="C35" i="10"/>
  <c r="CO34" i="10"/>
  <c r="CO35" i="10" s="1"/>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BE34" i="10" l="1"/>
  <c r="BE35" i="10" s="1"/>
</calcChain>
</file>

<file path=xl/sharedStrings.xml><?xml version="1.0" encoding="utf-8"?>
<sst xmlns="http://schemas.openxmlformats.org/spreadsheetml/2006/main" count="1098" uniqueCount="568">
  <si>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</si>
  <si>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</si>
  <si>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</si>
  <si>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</si>
  <si>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</si>
  <si>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</si>
  <si>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</si>
  <si>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</si>
  <si>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</si>
  <si>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</si>
  <si>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</si>
  <si>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</si>
  <si>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</si>
  <si>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</si>
  <si>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</si>
  <si>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</si>
  <si>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</si>
  <si>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</si>
  <si>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</si>
  <si>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</si>
  <si>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</si>
  <si>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</si>
  <si>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</si>
  <si>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</si>
  <si>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</si>
  <si>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</si>
  <si>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</si>
  <si>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</si>
  <si>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</si>
  <si>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</si>
  <si>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</si>
  <si>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</si>
  <si>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</si>
  <si>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</si>
  <si>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</si>
  <si>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</si>
  <si>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</si>
  <si>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</si>
  <si>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</si>
  <si>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</si>
  <si>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</si>
  <si>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</si>
  <si>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</si>
  <si>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</si>
  <si>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</si>
  <si>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</si>
  <si>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</si>
  <si>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</si>
  <si>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</si>
  <si>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</si>
  <si>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</si>
  <si>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</si>
  <si>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</si>
  <si>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</si>
  <si>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</si>
  <si>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</si>
  <si>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</si>
  <si>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</si>
  <si>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</si>
  <si>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</si>
  <si>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</si>
  <si>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</si>
  <si>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</si>
  <si>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</si>
  <si>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</si>
  <si>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</si>
  <si>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</si>
  <si>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</si>
  <si>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</si>
  <si>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</si>
  <si>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</si>
  <si>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</si>
  <si>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</si>
  <si>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</si>
  <si>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</si>
  <si>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</si>
  <si>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</si>
  <si>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</si>
  <si>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</si>
  <si>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</si>
  <si>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</si>
  <si>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</si>
  <si>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</si>
  <si>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</si>
  <si>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</si>
  <si>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</si>
  <si>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</si>
  <si>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</si>
  <si>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</si>
  <si>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</si>
  <si>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</si>
  <si>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</si>
  <si>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</si>
  <si>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</si>
  <si>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洋野町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</si>
  <si>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</si>
  <si>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</si>
  <si>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</si>
  <si>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</si>
  <si>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</si>
  <si>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</si>
  <si>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</si>
  <si>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</si>
  <si>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</si>
  <si>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</si>
  <si>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</si>
  <si>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</si>
  <si>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</si>
  <si>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</si>
  <si>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</si>
  <si>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</si>
  <si>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</si>
  <si>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</si>
  <si>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</si>
  <si>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</si>
  <si>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</si>
  <si>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</si>
  <si>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</si>
  <si>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</si>
  <si>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</si>
  <si>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</si>
  <si>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</si>
  <si>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</si>
  <si>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</si>
  <si>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</si>
  <si>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</si>
  <si>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</si>
  <si>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</si>
  <si>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</si>
  <si>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</si>
  <si>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</si>
  <si>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</si>
  <si>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</si>
  <si>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</si>
  <si>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</si>
  <si>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</si>
  <si>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</si>
  <si>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</si>
  <si>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</si>
  <si>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</si>
  <si>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</si>
  <si>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</si>
  <si>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</si>
  <si>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</si>
  <si>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</si>
  <si>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</si>
  <si>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</si>
  <si>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</si>
  <si>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</si>
  <si>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</si>
  <si>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</si>
  <si>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</si>
  <si>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</si>
  <si>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</si>
  <si>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</si>
  <si>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</si>
  <si>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</si>
  <si>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</si>
  <si>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</si>
  <si>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</si>
  <si>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</si>
  <si>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</si>
  <si>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</si>
  <si>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</si>
  <si>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</si>
  <si>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</si>
  <si>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</si>
  <si>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</si>
  <si>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</si>
  <si>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</si>
  <si>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</si>
  <si>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</si>
  <si>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</si>
  <si>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</si>
  <si>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</si>
  <si>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</si>
  <si>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</si>
  <si>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</si>
  <si>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</si>
  <si>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</si>
  <si>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</si>
  <si>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</si>
  <si>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</si>
  <si>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</si>
  <si>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</si>
  <si>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</si>
  <si>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</si>
  <si>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</si>
  <si>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</si>
  <si>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</si>
  <si>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</si>
  <si>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</si>
  <si>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</si>
  <si>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</si>
  <si>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</si>
  <si>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</si>
  <si>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</si>
  <si>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</si>
  <si>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</si>
  <si>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</si>
  <si>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</si>
  <si>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</si>
  <si>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</si>
  <si>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岩手県洋野町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</si>
  <si>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</si>
  <si>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</si>
  <si>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</si>
  <si>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</si>
  <si>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</si>
  <si>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</si>
  <si>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</si>
  <si>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</si>
  <si>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</si>
  <si>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</si>
  <si>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</si>
  <si>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</si>
  <si>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</si>
  <si>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</si>
  <si>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</si>
  <si>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</si>
  <si>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</si>
  <si>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</si>
  <si>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</si>
  <si>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</si>
  <si>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</si>
  <si>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</si>
  <si>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</si>
  <si>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</si>
  <si>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</si>
  <si>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</si>
  <si>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</si>
  <si>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</si>
  <si>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</si>
  <si>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</si>
  <si>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</si>
  <si>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</si>
  <si>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</si>
  <si>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</si>
  <si>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</si>
  <si>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</si>
  <si>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</si>
  <si>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</si>
  <si>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</si>
  <si>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</si>
  <si>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</si>
  <si>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</si>
  <si>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</si>
  <si>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</si>
  <si>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</si>
  <si>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</si>
  <si>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</si>
  <si>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</si>
  <si>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</si>
  <si>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</si>
  <si>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</si>
  <si>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</si>
  <si>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</si>
  <si>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</si>
  <si>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</si>
  <si>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</si>
  <si>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</si>
  <si>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</si>
  <si>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</si>
  <si>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</si>
  <si>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</si>
  <si>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</si>
  <si>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</si>
  <si>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</si>
  <si>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</si>
  <si>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</si>
  <si>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</si>
  <si>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</si>
  <si>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</si>
  <si>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</si>
  <si>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</si>
  <si>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</si>
  <si>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</si>
  <si>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</si>
  <si>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</si>
  <si>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</si>
  <si>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</si>
  <si>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</si>
  <si>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</si>
  <si>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</si>
  <si>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</si>
  <si>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</si>
  <si>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</si>
  <si>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</si>
  <si>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</si>
  <si>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</si>
  <si>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</si>
  <si>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</si>
  <si>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</si>
  <si>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</si>
  <si>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</si>
  <si>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</si>
  <si>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</si>
  <si>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</si>
  <si>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</si>
  <si>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</si>
  <si>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</si>
  <si>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</si>
  <si>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</si>
  <si>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</si>
  <si>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</si>
  <si>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</si>
  <si>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</si>
  <si>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</si>
  <si>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</si>
  <si>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</si>
  <si>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</si>
  <si>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</si>
  <si>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</si>
  <si>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</si>
  <si>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</si>
  <si>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</si>
  <si>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</si>
  <si>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</si>
  <si>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</si>
  <si>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</si>
  <si>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</si>
  <si>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</si>
  <si>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</si>
  <si>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</si>
  <si>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</si>
  <si>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</si>
  <si>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</si>
  <si>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</si>
  <si>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</si>
  <si>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</si>
  <si>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</si>
  <si>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</si>
  <si>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</si>
  <si>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</si>
  <si>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</si>
  <si>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</si>
  <si>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</si>
  <si>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</si>
  <si>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</si>
  <si>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</si>
  <si>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</si>
  <si>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</si>
  <si>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</si>
  <si>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</si>
  <si>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</si>
  <si>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</si>
  <si>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</si>
  <si>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</si>
  <si>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</si>
  <si>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</si>
  <si>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</si>
  <si>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</si>
  <si>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</si>
  <si>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</si>
  <si>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岩手県洋野町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</si>
  <si>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</si>
  <si>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</si>
  <si>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</si>
  <si>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</si>
  <si>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</si>
  <si>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</si>
  <si>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</si>
  <si>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</si>
  <si>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</si>
  <si>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</si>
  <si>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</si>
  <si>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</si>
  <si>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</si>
  <si>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</si>
  <si>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</si>
  <si>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</si>
  <si>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</si>
  <si>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</si>
  <si>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</si>
  <si>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</si>
  <si>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</si>
  <si>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</si>
  <si>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</si>
  <si>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</si>
  <si>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</si>
  <si>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</si>
  <si>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</si>
  <si>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</si>
  <si>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</si>
  <si>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</si>
  <si>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</si>
  <si>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</si>
  <si>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</si>
  <si>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</si>
  <si>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後期高齢者医療特別会計</t>
    <phoneticPr fontId="5"/>
  </si>
  <si>
    <t>国民健康保険種市病院事業会計</t>
    <phoneticPr fontId="5"/>
  </si>
  <si>
    <t>法適用企業</t>
    <phoneticPr fontId="5"/>
  </si>
  <si>
    <t>水道事業会計</t>
    <phoneticPr fontId="5"/>
  </si>
  <si>
    <t>公共下水道事業特別会計</t>
    <phoneticPr fontId="5"/>
  </si>
  <si>
    <t>農業集落排水事業特別会計</t>
    <phoneticPr fontId="5"/>
  </si>
  <si>
    <t>魚市場事業特別会計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</si>
  <si>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</si>
  <si>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</si>
  <si>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</si>
  <si>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</si>
  <si>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</si>
  <si>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</si>
  <si>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</si>
  <si>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</si>
  <si>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</si>
  <si>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</si>
  <si>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</si>
  <si>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</si>
  <si>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</si>
  <si>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</si>
  <si>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</si>
  <si>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</si>
  <si>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</si>
  <si>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</si>
  <si>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</si>
  <si>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</si>
  <si>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</si>
  <si>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</si>
  <si>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</si>
  <si>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</si>
  <si>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</si>
  <si>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</si>
  <si>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</si>
  <si>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</si>
  <si>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</si>
  <si>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</si>
  <si>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</si>
  <si>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</si>
  <si>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</si>
  <si>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</si>
  <si>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</si>
  <si>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</si>
  <si>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</si>
  <si>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</si>
  <si>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</si>
  <si>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</si>
  <si>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</si>
  <si>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</si>
  <si>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</si>
  <si>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</si>
  <si>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</si>
  <si>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</si>
  <si>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</si>
  <si>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</si>
  <si>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</si>
  <si>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</si>
  <si>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</si>
  <si>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</si>
  <si>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</si>
  <si>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</si>
  <si>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</si>
  <si>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</si>
  <si>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</si>
  <si>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</si>
  <si>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</si>
  <si>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</si>
  <si>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</si>
  <si>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</si>
  <si>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</si>
  <si>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</si>
  <si>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</si>
  <si>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</si>
  <si>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</si>
  <si>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</si>
  <si>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</si>
  <si>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</si>
  <si>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</si>
  <si>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</si>
  <si>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</si>
  <si>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</si>
  <si>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</si>
  <si>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</si>
  <si>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</si>
  <si>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</si>
  <si>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</si>
  <si>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</si>
  <si>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</si>
  <si>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</si>
  <si>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</si>
  <si>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</si>
  <si>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</si>
  <si>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</si>
  <si>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</si>
  <si>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</si>
  <si>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</si>
  <si>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</si>
  <si>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</si>
  <si>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</si>
  <si>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</si>
  <si>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</si>
  <si>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</si>
  <si>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</si>
  <si>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</si>
  <si>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</si>
  <si>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</si>
  <si>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</si>
  <si>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</si>
  <si>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</si>
  <si>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</si>
  <si>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</si>
  <si>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</si>
  <si>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</si>
  <si>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</si>
  <si>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</si>
  <si>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</si>
  <si>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</si>
  <si>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</si>
  <si>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</si>
  <si>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</si>
  <si>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</si>
  <si>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</si>
  <si>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</si>
  <si>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</si>
  <si>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</si>
  <si>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</si>
  <si>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</si>
  <si>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</si>
  <si>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</si>
  <si>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</si>
  <si>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</si>
  <si>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</si>
  <si>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</si>
  <si>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</si>
  <si>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</si>
  <si>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</si>
  <si>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</si>
  <si>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</si>
  <si>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</si>
  <si>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</si>
  <si>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</si>
  <si>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</si>
  <si>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</si>
  <si>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</si>
  <si>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</si>
  <si>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2.85</t>
  </si>
  <si>
    <t>▲ 3.22</t>
  </si>
  <si>
    <t>▲ 5.94</t>
  </si>
  <si>
    <t>国民健康保険種市病院事業会計</t>
  </si>
  <si>
    <t>水道事業会計</t>
  </si>
  <si>
    <t>公共下水道事業特別会計</t>
  </si>
  <si>
    <t>国民健康保険特別会計</t>
  </si>
  <si>
    <t>農業集落排水事業特別会計</t>
  </si>
  <si>
    <t>国民健康保険診療施設特別会計</t>
  </si>
  <si>
    <t>生活排水処理事業特別会計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</si>
  <si>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</si>
  <si>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</si>
  <si>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</si>
  <si>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</si>
  <si>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</si>
  <si>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</si>
  <si>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</si>
  <si>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</si>
  <si>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一般会計</t>
    <phoneticPr fontId="2"/>
  </si>
  <si>
    <t>-</t>
    <phoneticPr fontId="38"/>
  </si>
  <si>
    <t>久慈広域連合（一般会計）</t>
  </si>
  <si>
    <t>久慈広域連合（特別会計）</t>
  </si>
  <si>
    <t>岩手県市町村総合事務組合（一般会計）</t>
  </si>
  <si>
    <t>岩手県市町村総合事務組合（特別会計）</t>
  </si>
  <si>
    <t>岩手県後期高齢者医療広域連合（一般会計）</t>
  </si>
  <si>
    <t>岩手県後期高齢者医療広域連合（特別会計）</t>
  </si>
  <si>
    <t>一般社団法人　大野畜産公社</t>
  </si>
  <si>
    <t>一般社団法人　大野ふるさと公社</t>
  </si>
  <si>
    <t>-</t>
    <phoneticPr fontId="2"/>
  </si>
  <si>
    <t>合併振興基金</t>
    <rPh sb="0" eb="6">
      <t>ガッペイシンコウキキン</t>
    </rPh>
    <phoneticPr fontId="5"/>
  </si>
  <si>
    <t>福祉基金</t>
    <rPh sb="0" eb="4">
      <t>フクシキキン</t>
    </rPh>
    <phoneticPr fontId="38"/>
  </si>
  <si>
    <t>ふるさと創生基金</t>
    <rPh sb="4" eb="8">
      <t>ソウセイキキン</t>
    </rPh>
    <phoneticPr fontId="38"/>
  </si>
  <si>
    <t>公共施設等整備基金</t>
    <rPh sb="0" eb="5">
      <t>コウキョウシセツトウ</t>
    </rPh>
    <rPh sb="5" eb="9">
      <t>セイビキキン</t>
    </rPh>
    <phoneticPr fontId="38"/>
  </si>
  <si>
    <t>農山漁村地域活性化基金</t>
    <rPh sb="0" eb="4">
      <t>ノウサンギョソン</t>
    </rPh>
    <rPh sb="4" eb="11">
      <t>チイキカッセイカキキン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</si>
</sst>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74568</c:v>
                </c:pt>
                <c:pt idx="2">
                  <c:v>73693</c:v>
                </c:pt>
                <c:pt idx="3">
                  <c:v>79401</c:v>
                </c:pt>
                <c:pt idx="4">
                  <c:v>87379</c:v>
                </c:pt>
              </c:numCache>
            </c:numRef>
          </c:val>
          <c:smooth val="0"/>
          <c:extLst>
            <c:ext xmlns:c16="http://schemas.microsoft.com/office/drawing/2014/chart" uri="{C3380CC4-5D6E-409C-BE32-E72D297353CC}">
              <c16:uniqueId val="{00000000-12E9-4928-A68C-0FC2DEEE2B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69326</c:v>
                </c:pt>
                <c:pt idx="1">
                  <c:v>80439</c:v>
                </c:pt>
                <c:pt idx="2">
                  <c:v>58237</c:v>
                </c:pt>
                <c:pt idx="3">
                  <c:v>60465</c:v>
                </c:pt>
                <c:pt idx="4">
                  <c:v>71190</c:v>
                </c:pt>
              </c:numCache>
            </c:numRef>
          </c:val>
          <c:smooth val="0"/>
          <c:extLst>
            <c:ext xmlns:c16="http://schemas.microsoft.com/office/drawing/2014/chart" uri="{C3380CC4-5D6E-409C-BE32-E72D297353CC}">
              <c16:uniqueId val="{00000001-12E9-4928-A68C-0FC2DEEE2B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7.37</c:v>
                </c:pt>
                <c:pt idx="1">
                  <c:v>7.97</c:v>
                </c:pt>
                <c:pt idx="2">
                  <c:v>1.01</c:v>
                </c:pt>
                <c:pt idx="3">
                  <c:v>0.46</c:v>
                </c:pt>
                <c:pt idx="4">
                  <c:v>1.75</c:v>
                </c:pt>
              </c:numCache>
            </c:numRef>
          </c:val>
          <c:extLst>
            <c:ext xmlns:c16="http://schemas.microsoft.com/office/drawing/2014/chart" uri="{C3380CC4-5D6E-409C-BE32-E72D297353CC}">
              <c16:uniqueId val="{00000000-1BF1-4895-91F1-F0B14A85C4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32.57</c:v>
                </c:pt>
                <c:pt idx="1">
                  <c:v>35.369999999999997</c:v>
                </c:pt>
                <c:pt idx="2">
                  <c:v>40.98</c:v>
                </c:pt>
                <c:pt idx="3">
                  <c:v>38.43</c:v>
                </c:pt>
                <c:pt idx="4">
                  <c:v>30.82</c:v>
                </c:pt>
              </c:numCache>
            </c:numRef>
          </c:val>
          <c:extLst>
            <c:ext xmlns:c16="http://schemas.microsoft.com/office/drawing/2014/chart" uri="{C3380CC4-5D6E-409C-BE32-E72D297353CC}">
              <c16:uniqueId val="{00000001-1BF1-4895-91F1-F0B14A85C4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6.95</c:v>
                </c:pt>
                <c:pt idx="1">
                  <c:v>4.6399999999999997</c:v>
                </c:pt>
                <c:pt idx="2">
                  <c:v>-2.85</c:v>
                </c:pt>
                <c:pt idx="3">
                  <c:v>-3.22</c:v>
                </c:pt>
                <c:pt idx="4">
                  <c:v>-5.94</c:v>
                </c:pt>
              </c:numCache>
            </c:numRef>
          </c:val>
          <c:smooth val="0"/>
          <c:extLst>
            <c:ext xmlns:c16="http://schemas.microsoft.com/office/drawing/2014/chart" uri="{C3380CC4-5D6E-409C-BE32-E72D297353CC}">
              <c16:uniqueId val="{00000002-1BF1-4895-91F1-F0B14A85C4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7.38</c:v>
                </c:pt>
                <c:pt idx="2">
                  <c:v>#N/A</c:v>
                </c:pt>
                <c:pt idx="3">
                  <c:v>7.96</c:v>
                </c:pt>
                <c:pt idx="4">
                  <c:v>#N/A</c:v>
                </c:pt>
                <c:pt idx="5">
                  <c:v>1</c:v>
                </c:pt>
                <c:pt idx="6">
                  <c:v>#N/A</c:v>
                </c:pt>
                <c:pt idx="7">
                  <c:v>0.46</c:v>
                </c:pt>
                <c:pt idx="8">
                  <c:v>#N/A</c:v>
                </c:pt>
                <c:pt idx="9">
                  <c:v>0</c:v>
                </c:pt>
              </c:numCache>
            </c:numRef>
          </c:val>
          <c:extLst>
            <c:ext xmlns:c16="http://schemas.microsoft.com/office/drawing/2014/chart" uri="{C3380CC4-5D6E-409C-BE32-E72D297353CC}">
              <c16:uniqueId val="{00000000-A67B-452B-BE3F-80DEA6AD2B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7B-452B-BE3F-80DEA6AD2B6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67B-452B-BE3F-80DEA6AD2B68}"/>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3-A67B-452B-BE3F-80DEA6AD2B68}"/>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0.09</c:v>
                </c:pt>
                <c:pt idx="4">
                  <c:v>#N/A</c:v>
                </c:pt>
                <c:pt idx="5">
                  <c:v>7.0000000000000007E-2</c:v>
                </c:pt>
                <c:pt idx="6">
                  <c:v>#N/A</c:v>
                </c:pt>
                <c:pt idx="7">
                  <c:v>0.08</c:v>
                </c:pt>
                <c:pt idx="8">
                  <c:v>#N/A</c:v>
                </c:pt>
                <c:pt idx="9">
                  <c:v>0.1</c:v>
                </c:pt>
              </c:numCache>
            </c:numRef>
          </c:val>
          <c:extLst>
            <c:ext xmlns:c16="http://schemas.microsoft.com/office/drawing/2014/chart" uri="{C3380CC4-5D6E-409C-BE32-E72D297353CC}">
              <c16:uniqueId val="{00000004-A67B-452B-BE3F-80DEA6AD2B6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0.04</c:v>
                </c:pt>
                <c:pt idx="8">
                  <c:v>#N/A</c:v>
                </c:pt>
                <c:pt idx="9">
                  <c:v>0.14000000000000001</c:v>
                </c:pt>
              </c:numCache>
            </c:numRef>
          </c:val>
          <c:extLst>
            <c:ext xmlns:c16="http://schemas.microsoft.com/office/drawing/2014/chart" uri="{C3380CC4-5D6E-409C-BE32-E72D297353CC}">
              <c16:uniqueId val="{00000005-A67B-452B-BE3F-80DEA6AD2B6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0.25</c:v>
                </c:pt>
                <c:pt idx="2">
                  <c:v>#N/A</c:v>
                </c:pt>
                <c:pt idx="3">
                  <c:v>0.28000000000000003</c:v>
                </c:pt>
                <c:pt idx="4">
                  <c:v>#N/A</c:v>
                </c:pt>
                <c:pt idx="5">
                  <c:v>0.68</c:v>
                </c:pt>
                <c:pt idx="6">
                  <c:v>#N/A</c:v>
                </c:pt>
                <c:pt idx="7">
                  <c:v>1.34</c:v>
                </c:pt>
                <c:pt idx="8">
                  <c:v>#N/A</c:v>
                </c:pt>
                <c:pt idx="9">
                  <c:v>1.01</c:v>
                </c:pt>
              </c:numCache>
            </c:numRef>
          </c:val>
          <c:extLst>
            <c:ext xmlns:c16="http://schemas.microsoft.com/office/drawing/2014/chart" uri="{C3380CC4-5D6E-409C-BE32-E72D297353CC}">
              <c16:uniqueId val="{00000006-A67B-452B-BE3F-80DEA6AD2B68}"/>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0.08</c:v>
                </c:pt>
                <c:pt idx="2">
                  <c:v>#N/A</c:v>
                </c:pt>
                <c:pt idx="3">
                  <c:v>0.05</c:v>
                </c:pt>
                <c:pt idx="4">
                  <c:v>#N/A</c:v>
                </c:pt>
                <c:pt idx="5">
                  <c:v>0.06</c:v>
                </c:pt>
                <c:pt idx="6">
                  <c:v>#N/A</c:v>
                </c:pt>
                <c:pt idx="7">
                  <c:v>0.14000000000000001</c:v>
                </c:pt>
                <c:pt idx="8">
                  <c:v>#N/A</c:v>
                </c:pt>
                <c:pt idx="9">
                  <c:v>1.32</c:v>
                </c:pt>
              </c:numCache>
            </c:numRef>
          </c:val>
          <c:extLst>
            <c:ext xmlns:c16="http://schemas.microsoft.com/office/drawing/2014/chart" uri="{C3380CC4-5D6E-409C-BE32-E72D297353CC}">
              <c16:uniqueId val="{00000007-A67B-452B-BE3F-80DEA6AD2B6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12.35</c:v>
                </c:pt>
                <c:pt idx="2">
                  <c:v>#N/A</c:v>
                </c:pt>
                <c:pt idx="3">
                  <c:v>11.55</c:v>
                </c:pt>
                <c:pt idx="4">
                  <c:v>#N/A</c:v>
                </c:pt>
                <c:pt idx="5">
                  <c:v>11.37</c:v>
                </c:pt>
                <c:pt idx="6">
                  <c:v>#N/A</c:v>
                </c:pt>
                <c:pt idx="7">
                  <c:v>11.81</c:v>
                </c:pt>
                <c:pt idx="8">
                  <c:v>#N/A</c:v>
                </c:pt>
                <c:pt idx="9">
                  <c:v>11.14</c:v>
                </c:pt>
              </c:numCache>
            </c:numRef>
          </c:val>
          <c:extLst>
            <c:ext xmlns:c16="http://schemas.microsoft.com/office/drawing/2014/chart" uri="{C3380CC4-5D6E-409C-BE32-E72D297353CC}">
              <c16:uniqueId val="{00000008-A67B-452B-BE3F-80DEA6AD2B68}"/>
            </c:ext>
          </c:extLst>
        </c:ser>
        <c:ser>
          <c:idx val="9"/>
          <c:order val="9"/>
          <c:tx>
            <c:strRef>
              <c:f>データシート!$A$36</c:f>
              <c:strCache>
                <c:ptCount val="1"/>
                <c:pt idx="0">
                  <c:v>国民健康保険種市病院事業会計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12.07</c:v>
                </c:pt>
                <c:pt idx="2">
                  <c:v>#N/A</c:v>
                </c:pt>
                <c:pt idx="3">
                  <c:v>12.62</c:v>
                </c:pt>
                <c:pt idx="4">
                  <c:v>#N/A</c:v>
                </c:pt>
                <c:pt idx="5">
                  <c:v>14.61</c:v>
                </c:pt>
                <c:pt idx="6">
                  <c:v>#N/A</c:v>
                </c:pt>
                <c:pt idx="7">
                  <c:v>13.64</c:v>
                </c:pt>
                <c:pt idx="8">
                  <c:v>#N/A</c:v>
                </c:pt>
                <c:pt idx="9">
                  <c:v>11.89</c:v>
                </c:pt>
              </c:numCache>
            </c:numRef>
          </c:val>
          <c:extLst>
            <c:ext xmlns:c16="http://schemas.microsoft.com/office/drawing/2014/chart" uri="{C3380CC4-5D6E-409C-BE32-E72D297353CC}">
              <c16:uniqueId val="{00000009-A67B-452B-BE3F-80DEA6AD2B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1398</c:v>
                </c:pt>
                <c:pt idx="5">
                  <c:v>1408</c:v>
                </c:pt>
                <c:pt idx="8">
                  <c:v>1372</c:v>
                </c:pt>
                <c:pt idx="11">
                  <c:v>1289</c:v>
                </c:pt>
                <c:pt idx="14">
                  <c:v>1241</c:v>
                </c:pt>
              </c:numCache>
            </c:numRef>
          </c:val>
          <c:extLst>
            <c:ext xmlns:c16="http://schemas.microsoft.com/office/drawing/2014/chart" uri="{C3380CC4-5D6E-409C-BE32-E72D297353CC}">
              <c16:uniqueId val="{00000000-5FBC-4F25-9082-C00E98D81B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BC-4F25-9082-C00E98D81B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5FBC-4F25-9082-C00E98D81B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BC-4F25-9082-C00E98D81B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440</c:v>
                </c:pt>
                <c:pt idx="3">
                  <c:v>424</c:v>
                </c:pt>
                <c:pt idx="6">
                  <c:v>425</c:v>
                </c:pt>
                <c:pt idx="9">
                  <c:v>411</c:v>
                </c:pt>
                <c:pt idx="12">
                  <c:v>401</c:v>
                </c:pt>
              </c:numCache>
            </c:numRef>
          </c:val>
          <c:extLst>
            <c:ext xmlns:c16="http://schemas.microsoft.com/office/drawing/2014/chart" uri="{C3380CC4-5D6E-409C-BE32-E72D297353CC}">
              <c16:uniqueId val="{00000004-5FBC-4F25-9082-C00E98D81B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BC-4F25-9082-C00E98D81B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BC-4F25-9082-C00E98D81B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1562</c:v>
                </c:pt>
                <c:pt idx="3">
                  <c:v>1611</c:v>
                </c:pt>
                <c:pt idx="6">
                  <c:v>1647</c:v>
                </c:pt>
                <c:pt idx="9">
                  <c:v>1511</c:v>
                </c:pt>
                <c:pt idx="12">
                  <c:v>1438</c:v>
                </c:pt>
              </c:numCache>
            </c:numRef>
          </c:val>
          <c:extLst>
            <c:ext xmlns:c16="http://schemas.microsoft.com/office/drawing/2014/chart" uri="{C3380CC4-5D6E-409C-BE32-E72D297353CC}">
              <c16:uniqueId val="{00000007-5FBC-4F25-9082-C00E98D81B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606</c:v>
                </c:pt>
                <c:pt idx="2">
                  <c:v>#N/A</c:v>
                </c:pt>
                <c:pt idx="3">
                  <c:v>#N/A</c:v>
                </c:pt>
                <c:pt idx="4">
                  <c:v>629</c:v>
                </c:pt>
                <c:pt idx="5">
                  <c:v>#N/A</c:v>
                </c:pt>
                <c:pt idx="6">
                  <c:v>#N/A</c:v>
                </c:pt>
                <c:pt idx="7">
                  <c:v>702</c:v>
                </c:pt>
                <c:pt idx="8">
                  <c:v>#N/A</c:v>
                </c:pt>
                <c:pt idx="9">
                  <c:v>#N/A</c:v>
                </c:pt>
                <c:pt idx="10">
                  <c:v>635</c:v>
                </c:pt>
                <c:pt idx="11">
                  <c:v>#N/A</c:v>
                </c:pt>
                <c:pt idx="12">
                  <c:v>#N/A</c:v>
                </c:pt>
                <c:pt idx="13">
                  <c:v>600</c:v>
                </c:pt>
                <c:pt idx="14">
                  <c:v>#N/A</c:v>
                </c:pt>
              </c:numCache>
            </c:numRef>
          </c:val>
          <c:smooth val="0"/>
          <c:extLst>
            <c:ext xmlns:c16="http://schemas.microsoft.com/office/drawing/2014/chart" uri="{C3380CC4-5D6E-409C-BE32-E72D297353CC}">
              <c16:uniqueId val="{00000008-5FBC-4F25-9082-C00E98D81B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11602</c:v>
                </c:pt>
                <c:pt idx="5">
                  <c:v>11037</c:v>
                </c:pt>
                <c:pt idx="8">
                  <c:v>10215</c:v>
                </c:pt>
                <c:pt idx="11">
                  <c:v>9406</c:v>
                </c:pt>
                <c:pt idx="14">
                  <c:v>8495</c:v>
                </c:pt>
              </c:numCache>
            </c:numRef>
          </c:val>
          <c:extLst>
            <c:ext xmlns:c16="http://schemas.microsoft.com/office/drawing/2014/chart" uri="{C3380CC4-5D6E-409C-BE32-E72D297353CC}">
              <c16:uniqueId val="{00000000-A935-4E25-BC7D-B7363E8490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661</c:v>
                </c:pt>
                <c:pt idx="5">
                  <c:v>595</c:v>
                </c:pt>
                <c:pt idx="8">
                  <c:v>534</c:v>
                </c:pt>
                <c:pt idx="11">
                  <c:v>478</c:v>
                </c:pt>
                <c:pt idx="14">
                  <c:v>428</c:v>
                </c:pt>
              </c:numCache>
            </c:numRef>
          </c:val>
          <c:extLst>
            <c:ext xmlns:c16="http://schemas.microsoft.com/office/drawing/2014/chart" uri="{C3380CC4-5D6E-409C-BE32-E72D297353CC}">
              <c16:uniqueId val="{00000001-A935-4E25-BC7D-B7363E8490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4731</c:v>
                </c:pt>
                <c:pt idx="5">
                  <c:v>4889</c:v>
                </c:pt>
                <c:pt idx="8">
                  <c:v>5201</c:v>
                </c:pt>
                <c:pt idx="11">
                  <c:v>4905</c:v>
                </c:pt>
                <c:pt idx="14">
                  <c:v>4242</c:v>
                </c:pt>
              </c:numCache>
            </c:numRef>
          </c:val>
          <c:extLst>
            <c:ext xmlns:c16="http://schemas.microsoft.com/office/drawing/2014/chart" uri="{C3380CC4-5D6E-409C-BE32-E72D297353CC}">
              <c16:uniqueId val="{00000002-A935-4E25-BC7D-B7363E8490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35-4E25-BC7D-B7363E8490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35-4E25-BC7D-B7363E8490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35-4E25-BC7D-B7363E8490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631</c:v>
                </c:pt>
                <c:pt idx="3">
                  <c:v>555</c:v>
                </c:pt>
                <c:pt idx="6">
                  <c:v>510</c:v>
                </c:pt>
                <c:pt idx="9">
                  <c:v>562</c:v>
                </c:pt>
                <c:pt idx="12">
                  <c:v>611</c:v>
                </c:pt>
              </c:numCache>
            </c:numRef>
          </c:val>
          <c:extLst>
            <c:ext xmlns:c16="http://schemas.microsoft.com/office/drawing/2014/chart" uri="{C3380CC4-5D6E-409C-BE32-E72D297353CC}">
              <c16:uniqueId val="{00000006-A935-4E25-BC7D-B7363E8490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10</c:v>
                </c:pt>
                <c:pt idx="6">
                  <c:v>9</c:v>
                </c:pt>
                <c:pt idx="9">
                  <c:v>9</c:v>
                </c:pt>
                <c:pt idx="12">
                  <c:v>105</c:v>
                </c:pt>
              </c:numCache>
            </c:numRef>
          </c:val>
          <c:extLst>
            <c:ext xmlns:c16="http://schemas.microsoft.com/office/drawing/2014/chart" uri="{C3380CC4-5D6E-409C-BE32-E72D297353CC}">
              <c16:uniqueId val="{00000007-A935-4E25-BC7D-B7363E8490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4613</c:v>
                </c:pt>
                <c:pt idx="3">
                  <c:v>4215</c:v>
                </c:pt>
                <c:pt idx="6">
                  <c:v>3878</c:v>
                </c:pt>
                <c:pt idx="9">
                  <c:v>3523</c:v>
                </c:pt>
                <c:pt idx="12">
                  <c:v>3320</c:v>
                </c:pt>
              </c:numCache>
            </c:numRef>
          </c:val>
          <c:extLst>
            <c:ext xmlns:c16="http://schemas.microsoft.com/office/drawing/2014/chart" uri="{C3380CC4-5D6E-409C-BE32-E72D297353CC}">
              <c16:uniqueId val="{00000008-A935-4E25-BC7D-B7363E8490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35-4E25-BC7D-B7363E8490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12797</c:v>
                </c:pt>
                <c:pt idx="3">
                  <c:v>12248</c:v>
                </c:pt>
                <c:pt idx="6">
                  <c:v>11081</c:v>
                </c:pt>
                <c:pt idx="9">
                  <c:v>10110</c:v>
                </c:pt>
                <c:pt idx="12">
                  <c:v>9197</c:v>
                </c:pt>
              </c:numCache>
            </c:numRef>
          </c:val>
          <c:extLst>
            <c:ext xmlns:c16="http://schemas.microsoft.com/office/drawing/2014/chart" uri="{C3380CC4-5D6E-409C-BE32-E72D297353CC}">
              <c16:uniqueId val="{0000000A-A935-4E25-BC7D-B7363E8490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1058</c:v>
                </c:pt>
                <c:pt idx="2">
                  <c:v>#N/A</c:v>
                </c:pt>
                <c:pt idx="3">
                  <c:v>#N/A</c:v>
                </c:pt>
                <c:pt idx="4">
                  <c:v>506</c:v>
                </c:pt>
                <c:pt idx="5">
                  <c:v>#N/A</c:v>
                </c:pt>
                <c:pt idx="6">
                  <c:v>#N/A</c:v>
                </c:pt>
                <c:pt idx="7">
                  <c:v>0</c:v>
                </c:pt>
                <c:pt idx="8">
                  <c:v>#N/A</c:v>
                </c:pt>
                <c:pt idx="9">
                  <c:v>#N/A</c:v>
                </c:pt>
                <c:pt idx="10">
                  <c:v>0</c:v>
                </c:pt>
                <c:pt idx="11">
                  <c:v>#N/A</c:v>
                </c:pt>
                <c:pt idx="12">
                  <c:v>#N/A</c:v>
                </c:pt>
                <c:pt idx="13">
                  <c:v>68</c:v>
                </c:pt>
                <c:pt idx="14">
                  <c:v>#N/A</c:v>
                </c:pt>
              </c:numCache>
            </c:numRef>
          </c:val>
          <c:smooth val="0"/>
          <c:extLst>
            <c:ext xmlns:c16="http://schemas.microsoft.com/office/drawing/2014/chart" uri="{C3380CC4-5D6E-409C-BE32-E72D297353CC}">
              <c16:uniqueId val="{0000000B-A935-4E25-BC7D-B7363E8490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2815</c:v>
                </c:pt>
                <c:pt idx="1">
                  <c:v>2632</c:v>
                </c:pt>
                <c:pt idx="2">
                  <c:v>2132</c:v>
                </c:pt>
              </c:numCache>
            </c:numRef>
          </c:val>
          <c:extLst>
            <c:ext xmlns:c16="http://schemas.microsoft.com/office/drawing/2014/chart" uri="{C3380CC4-5D6E-409C-BE32-E72D297353CC}">
              <c16:uniqueId val="{00000000-023A-4317-8666-F04DAFD6E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588</c:v>
                </c:pt>
                <c:pt idx="1">
                  <c:v>609</c:v>
                </c:pt>
                <c:pt idx="2">
                  <c:v>625</c:v>
                </c:pt>
              </c:numCache>
            </c:numRef>
          </c:val>
          <c:extLst>
            <c:ext xmlns:c16="http://schemas.microsoft.com/office/drawing/2014/chart" uri="{C3380CC4-5D6E-409C-BE32-E72D297353CC}">
              <c16:uniqueId val="{00000001-023A-4317-8666-F04DAFD6E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2607</c:v>
                </c:pt>
                <c:pt idx="1">
                  <c:v>2462</c:v>
                </c:pt>
                <c:pt idx="2">
                  <c:v>2186</c:v>
                </c:pt>
              </c:numCache>
            </c:numRef>
          </c:val>
          <c:extLst>
            <c:ext xmlns:c16="http://schemas.microsoft.com/office/drawing/2014/chart" uri="{C3380CC4-5D6E-409C-BE32-E72D297353CC}">
              <c16:uniqueId val="{00000002-023A-4317-8666-F04DAFD6E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72,602</a:t>
          </a:r>
          <a:r>
            <a:rPr kumimoji="1" lang="ja-JP" altLang="ja-JP" sz="1100">
              <a:solidFill>
                <a:schemeClr val="dk1"/>
              </a:solidFill>
              <a:effectLst/>
              <a:latin typeface="+mn-lt"/>
              <a:ea typeface="+mn-ea"/>
              <a:cs typeface="+mn-cs"/>
            </a:rPr>
            <a:t>千円減となった。</a:t>
          </a:r>
          <a:r>
            <a:rPr kumimoji="1" lang="ja-JP" altLang="en-US" sz="1100">
              <a:solidFill>
                <a:schemeClr val="dk1"/>
              </a:solidFill>
              <a:effectLst/>
              <a:latin typeface="+mn-lt"/>
              <a:ea typeface="+mn-ea"/>
              <a:cs typeface="+mn-cs"/>
            </a:rPr>
            <a:t>一般単独事業債</a:t>
          </a:r>
          <a:r>
            <a:rPr kumimoji="1" lang="en-US" altLang="ja-JP" sz="1100">
              <a:solidFill>
                <a:schemeClr val="dk1"/>
              </a:solidFill>
              <a:effectLst/>
              <a:latin typeface="+mn-lt"/>
              <a:ea typeface="+mn-ea"/>
              <a:cs typeface="+mn-cs"/>
            </a:rPr>
            <a:t>42,401</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％）、旧合併特例事業債</a:t>
          </a:r>
          <a:r>
            <a:rPr kumimoji="1" lang="en-US" altLang="ja-JP" sz="1100">
              <a:solidFill>
                <a:schemeClr val="dk1"/>
              </a:solidFill>
              <a:effectLst/>
              <a:latin typeface="+mn-lt"/>
              <a:ea typeface="+mn-ea"/>
              <a:cs typeface="+mn-cs"/>
            </a:rPr>
            <a:t>35,013</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12.7</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減等が要因である。</a:t>
          </a:r>
          <a:endParaRPr lang="ja-JP" altLang="ja-JP" sz="1000">
            <a:effectLst/>
          </a:endParaRPr>
        </a:p>
        <a:p>
          <a:r>
            <a:rPr kumimoji="1" lang="ja-JP" altLang="ja-JP" sz="1100">
              <a:solidFill>
                <a:schemeClr val="dk1"/>
              </a:solidFill>
              <a:effectLst/>
              <a:latin typeface="+mn-lt"/>
              <a:ea typeface="+mn-ea"/>
              <a:cs typeface="+mn-cs"/>
            </a:rPr>
            <a:t>　実質公債費比率の分子についても減少し、令和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599,902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減となった。　</a:t>
          </a:r>
          <a:endParaRPr lang="ja-JP" altLang="ja-JP" sz="1000">
            <a:effectLst/>
          </a:endParaRPr>
        </a:p>
        <a:p>
          <a:r>
            <a:rPr kumimoji="1" lang="ja-JP" altLang="ja-JP" sz="1100">
              <a:solidFill>
                <a:schemeClr val="dk1"/>
              </a:solidFill>
              <a:effectLst/>
              <a:latin typeface="+mn-lt"/>
              <a:ea typeface="+mn-ea"/>
              <a:cs typeface="+mn-cs"/>
            </a:rPr>
            <a:t>　事業費補正により基準財政需要額に算入された公債費は</a:t>
          </a:r>
          <a:r>
            <a:rPr kumimoji="1" lang="en-US" altLang="ja-JP" sz="1100">
              <a:solidFill>
                <a:schemeClr val="dk1"/>
              </a:solidFill>
              <a:effectLst/>
              <a:latin typeface="+mn-lt"/>
              <a:ea typeface="+mn-ea"/>
              <a:cs typeface="+mn-cs"/>
            </a:rPr>
            <a:t>47,372</a:t>
          </a:r>
          <a:r>
            <a:rPr kumimoji="1" lang="ja-JP" altLang="ja-JP" sz="1100">
              <a:solidFill>
                <a:schemeClr val="dk1"/>
              </a:solidFill>
              <a:effectLst/>
              <a:latin typeface="+mn-lt"/>
              <a:ea typeface="+mn-ea"/>
              <a:cs typeface="+mn-cs"/>
            </a:rPr>
            <a:t>千円減、災害復旧費等に係る基準財政需要額は、</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、合併特例事業債の減等により</a:t>
          </a:r>
          <a:r>
            <a:rPr kumimoji="1" lang="en-US" altLang="ja-JP" sz="1100">
              <a:solidFill>
                <a:schemeClr val="dk1"/>
              </a:solidFill>
              <a:effectLst/>
              <a:latin typeface="+mn-lt"/>
              <a:ea typeface="+mn-ea"/>
              <a:cs typeface="+mn-cs"/>
            </a:rPr>
            <a:t>41,015</a:t>
          </a:r>
          <a:r>
            <a:rPr kumimoji="1" lang="ja-JP" altLang="ja-JP" sz="1100">
              <a:solidFill>
                <a:schemeClr val="dk1"/>
              </a:solidFill>
              <a:effectLst/>
              <a:latin typeface="+mn-lt"/>
              <a:ea typeface="+mn-ea"/>
              <a:cs typeface="+mn-cs"/>
            </a:rPr>
            <a:t>千円減となり、基準財政需要額算入額は</a:t>
          </a:r>
          <a:r>
            <a:rPr kumimoji="1" lang="en-US" altLang="ja-JP" sz="1100">
              <a:solidFill>
                <a:schemeClr val="dk1"/>
              </a:solidFill>
              <a:effectLst/>
              <a:latin typeface="+mn-lt"/>
              <a:ea typeface="+mn-ea"/>
              <a:cs typeface="+mn-cs"/>
            </a:rPr>
            <a:t>910,710</a:t>
          </a:r>
          <a:r>
            <a:rPr kumimoji="1" lang="ja-JP" altLang="ja-JP" sz="1100">
              <a:solidFill>
                <a:schemeClr val="dk1"/>
              </a:solidFill>
              <a:effectLst/>
              <a:latin typeface="+mn-lt"/>
              <a:ea typeface="+mn-ea"/>
              <a:cs typeface="+mn-cs"/>
            </a:rPr>
            <a:t>千円減となった。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健康福祉総合センターなど、大規模事業が見込まれていることから、基金や有利な起債を有効活用しつつ規模を一定程度維持し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いく。</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r>
            <a:rPr kumimoji="1" lang="en-US" altLang="ja-JP" sz="7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将来負担額は、これまで発行してきた地方債残高が令和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年度末で</a:t>
          </a:r>
          <a:r>
            <a:rPr kumimoji="1" lang="en-US" altLang="ja-JP" sz="1100" b="0" i="0" baseline="0">
              <a:solidFill>
                <a:schemeClr val="dk1"/>
              </a:solidFill>
              <a:effectLst/>
              <a:latin typeface="+mn-lt"/>
              <a:ea typeface="+mn-ea"/>
              <a:cs typeface="+mn-cs"/>
            </a:rPr>
            <a:t>9,197,483</a:t>
          </a:r>
          <a:r>
            <a:rPr kumimoji="1" lang="ja-JP" altLang="ja-JP" sz="1100" b="0" i="0" baseline="0">
              <a:solidFill>
                <a:schemeClr val="dk1"/>
              </a:solidFill>
              <a:effectLst/>
              <a:latin typeface="+mn-lt"/>
              <a:ea typeface="+mn-ea"/>
              <a:cs typeface="+mn-cs"/>
            </a:rPr>
            <a:t>千円であり、前年度に比べて</a:t>
          </a:r>
          <a:r>
            <a:rPr kumimoji="1" lang="en-US" altLang="ja-JP" sz="1100" b="0" i="0" baseline="0">
              <a:solidFill>
                <a:schemeClr val="dk1"/>
              </a:solidFill>
              <a:effectLst/>
              <a:latin typeface="+mn-lt"/>
              <a:ea typeface="+mn-ea"/>
              <a:cs typeface="+mn-cs"/>
            </a:rPr>
            <a:t>912,822</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％）減、公営企業債等繰入見込額は前年比</a:t>
          </a:r>
          <a:r>
            <a:rPr kumimoji="1" lang="en-US" altLang="ja-JP" sz="1100" b="0" i="0" baseline="0">
              <a:solidFill>
                <a:schemeClr val="dk1"/>
              </a:solidFill>
              <a:effectLst/>
              <a:latin typeface="+mn-lt"/>
              <a:ea typeface="+mn-ea"/>
              <a:cs typeface="+mn-cs"/>
            </a:rPr>
            <a:t>10,346</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％）減、退職手当負担見込額は前年比</a:t>
          </a:r>
          <a:r>
            <a:rPr kumimoji="1" lang="en-US" altLang="ja-JP" sz="1100" b="0" i="0" baseline="0">
              <a:solidFill>
                <a:schemeClr val="dk1"/>
              </a:solidFill>
              <a:effectLst/>
              <a:latin typeface="+mn-lt"/>
              <a:ea typeface="+mn-ea"/>
              <a:cs typeface="+mn-cs"/>
            </a:rPr>
            <a:t>48,185</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8.6</a:t>
          </a:r>
          <a:r>
            <a:rPr kumimoji="1" lang="ja-JP" altLang="ja-JP" sz="1100" b="0" i="0" baseline="0">
              <a:solidFill>
                <a:schemeClr val="dk1"/>
              </a:solidFill>
              <a:effectLst/>
              <a:latin typeface="+mn-lt"/>
              <a:ea typeface="+mn-ea"/>
              <a:cs typeface="+mn-cs"/>
            </a:rPr>
            <a:t>％）増となった。全体では</a:t>
          </a:r>
          <a:r>
            <a:rPr kumimoji="1" lang="en-US" altLang="ja-JP" sz="1100" b="0" i="0" baseline="0">
              <a:solidFill>
                <a:schemeClr val="dk1"/>
              </a:solidFill>
              <a:effectLst/>
              <a:latin typeface="+mn-lt"/>
              <a:ea typeface="+mn-ea"/>
              <a:cs typeface="+mn-cs"/>
            </a:rPr>
            <a:t>1,039,374</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％）減となった。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充当可能財源等は、財政調整基金が前年度に比べ</a:t>
          </a:r>
          <a:r>
            <a:rPr kumimoji="1" lang="en-US" altLang="ja-JP" sz="1100" b="0" i="0" baseline="0">
              <a:solidFill>
                <a:schemeClr val="dk1"/>
              </a:solidFill>
              <a:effectLst/>
              <a:latin typeface="+mn-lt"/>
              <a:ea typeface="+mn-ea"/>
              <a:cs typeface="+mn-cs"/>
            </a:rPr>
            <a:t>500,592</a:t>
          </a:r>
          <a:r>
            <a:rPr kumimoji="1" lang="ja-JP" altLang="ja-JP" sz="1100" b="0" i="0" baseline="0">
              <a:solidFill>
                <a:schemeClr val="dk1"/>
              </a:solidFill>
              <a:effectLst/>
              <a:latin typeface="+mn-lt"/>
              <a:ea typeface="+mn-ea"/>
              <a:cs typeface="+mn-cs"/>
            </a:rPr>
            <a:t>千円減、減債基金が</a:t>
          </a:r>
          <a:r>
            <a:rPr kumimoji="1" lang="en-US" altLang="ja-JP" sz="1100" b="0" i="0" baseline="0">
              <a:solidFill>
                <a:schemeClr val="dk1"/>
              </a:solidFill>
              <a:effectLst/>
              <a:latin typeface="+mn-lt"/>
              <a:ea typeface="+mn-ea"/>
              <a:cs typeface="+mn-cs"/>
            </a:rPr>
            <a:t>15,745</a:t>
          </a:r>
          <a:r>
            <a:rPr kumimoji="1" lang="ja-JP" altLang="ja-JP" sz="1100" b="0" i="0" baseline="0">
              <a:solidFill>
                <a:schemeClr val="dk1"/>
              </a:solidFill>
              <a:effectLst/>
              <a:latin typeface="+mn-lt"/>
              <a:ea typeface="+mn-ea"/>
              <a:cs typeface="+mn-cs"/>
            </a:rPr>
            <a:t>千円増となっており、充当可能基金全体では</a:t>
          </a:r>
          <a:r>
            <a:rPr kumimoji="1" lang="en-US" altLang="ja-JP" sz="1100" b="0" i="0" baseline="0">
              <a:solidFill>
                <a:schemeClr val="dk1"/>
              </a:solidFill>
              <a:effectLst/>
              <a:latin typeface="+mn-lt"/>
              <a:ea typeface="+mn-ea"/>
              <a:cs typeface="+mn-cs"/>
            </a:rPr>
            <a:t>663,321</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13.5</a:t>
          </a:r>
          <a:r>
            <a:rPr kumimoji="1" lang="ja-JP" altLang="ja-JP" sz="1100" b="0" i="0" baseline="0">
              <a:solidFill>
                <a:schemeClr val="dk1"/>
              </a:solidFill>
              <a:effectLst/>
              <a:latin typeface="+mn-lt"/>
              <a:ea typeface="+mn-ea"/>
              <a:cs typeface="+mn-cs"/>
            </a:rPr>
            <a:t>％）減となった。基準財政需要額算入見込額は、前年度に比べ</a:t>
          </a:r>
          <a:r>
            <a:rPr kumimoji="1" lang="en-US" altLang="ja-JP" sz="1100" b="0" i="0" baseline="0">
              <a:solidFill>
                <a:schemeClr val="dk1"/>
              </a:solidFill>
              <a:effectLst/>
              <a:latin typeface="+mn-lt"/>
              <a:ea typeface="+mn-ea"/>
              <a:cs typeface="+mn-cs"/>
            </a:rPr>
            <a:t>910,710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10.6</a:t>
          </a:r>
          <a:r>
            <a:rPr kumimoji="1" lang="ja-JP" altLang="ja-JP" sz="1100" b="0" i="0" baseline="0">
              <a:solidFill>
                <a:schemeClr val="dk1"/>
              </a:solidFill>
              <a:effectLst/>
              <a:latin typeface="+mn-lt"/>
              <a:ea typeface="+mn-ea"/>
              <a:cs typeface="+mn-cs"/>
            </a:rPr>
            <a:t>％）減となった。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標準財政規模は、</a:t>
          </a:r>
          <a:r>
            <a:rPr kumimoji="1" lang="en-US" altLang="ja-JP" sz="1100" b="0" i="0" baseline="0">
              <a:solidFill>
                <a:schemeClr val="dk1"/>
              </a:solidFill>
              <a:effectLst/>
              <a:latin typeface="+mn-lt"/>
              <a:ea typeface="+mn-ea"/>
              <a:cs typeface="+mn-cs"/>
            </a:rPr>
            <a:t>6,917,363</a:t>
          </a:r>
          <a:r>
            <a:rPr kumimoji="1" lang="ja-JP" altLang="ja-JP" sz="1100" b="0" i="0" baseline="0">
              <a:solidFill>
                <a:schemeClr val="dk1"/>
              </a:solidFill>
              <a:effectLst/>
              <a:latin typeface="+mn-lt"/>
              <a:ea typeface="+mn-ea"/>
              <a:cs typeface="+mn-cs"/>
            </a:rPr>
            <a:t>千円で前年度に比べ</a:t>
          </a:r>
          <a:r>
            <a:rPr kumimoji="1" lang="en-US" altLang="ja-JP" sz="1100" b="0" i="0" baseline="0">
              <a:solidFill>
                <a:schemeClr val="dk1"/>
              </a:solidFill>
              <a:effectLst/>
              <a:latin typeface="+mn-lt"/>
              <a:ea typeface="+mn-ea"/>
              <a:cs typeface="+mn-cs"/>
            </a:rPr>
            <a:t>67,870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％）増となった。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将来負担額が充当可能財源等を上回ったため、将来負担比率</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％となった。算式の分子において、基準財政需要額算入見込額の減により充当可能財源</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減った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、地方債現在高の減、公営企業債等繰入見込額の減の幅が小さかった</a:t>
          </a:r>
          <a:r>
            <a:rPr kumimoji="1" lang="ja-JP" altLang="en-US" sz="1100" b="0" i="0" baseline="0">
              <a:solidFill>
                <a:schemeClr val="dk1"/>
              </a:solidFill>
              <a:effectLst/>
              <a:latin typeface="+mn-lt"/>
              <a:ea typeface="+mn-ea"/>
              <a:cs typeface="+mn-cs"/>
            </a:rPr>
            <a:t>もの</a:t>
          </a:r>
          <a:r>
            <a:rPr kumimoji="1" lang="ja-JP" altLang="ja-JP" sz="1100" b="0" i="0" baseline="0">
              <a:solidFill>
                <a:schemeClr val="dk1"/>
              </a:solidFill>
              <a:effectLst/>
              <a:latin typeface="+mn-lt"/>
              <a:ea typeface="+mn-ea"/>
              <a:cs typeface="+mn-cs"/>
            </a:rPr>
            <a:t>。</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岩手県洋野町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物価高騰の影響等を受け、財政調整基金</a:t>
          </a:r>
          <a:r>
            <a:rPr kumimoji="1" lang="en-US" altLang="ja-JP" sz="1300">
              <a:solidFill>
                <a:schemeClr val="dk1"/>
              </a:solidFill>
              <a:effectLst/>
              <a:latin typeface="+mn-lt"/>
              <a:ea typeface="+mn-ea"/>
              <a:cs typeface="+mn-cs"/>
            </a:rPr>
            <a:t>570,000</a:t>
          </a:r>
          <a:r>
            <a:rPr kumimoji="1" lang="ja-JP" altLang="ja-JP" sz="1300">
              <a:solidFill>
                <a:schemeClr val="dk1"/>
              </a:solidFill>
              <a:effectLst/>
              <a:latin typeface="+mn-lt"/>
              <a:ea typeface="+mn-ea"/>
              <a:cs typeface="+mn-cs"/>
            </a:rPr>
            <a:t>千円を取り崩した影響等により、令和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年度から令和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年度にかけては</a:t>
          </a:r>
          <a:r>
            <a:rPr kumimoji="1" lang="en-US" altLang="ja-JP" sz="1300">
              <a:solidFill>
                <a:schemeClr val="dk1"/>
              </a:solidFill>
              <a:effectLst/>
              <a:latin typeface="+mn-lt"/>
              <a:ea typeface="+mn-ea"/>
              <a:cs typeface="+mn-cs"/>
            </a:rPr>
            <a:t>500,592</a:t>
          </a:r>
          <a:r>
            <a:rPr kumimoji="1" lang="ja-JP" altLang="ja-JP" sz="1300">
              <a:solidFill>
                <a:schemeClr val="dk1"/>
              </a:solidFill>
              <a:effectLst/>
              <a:latin typeface="+mn-lt"/>
              <a:ea typeface="+mn-ea"/>
              <a:cs typeface="+mn-cs"/>
            </a:rPr>
            <a:t>千円減となった。</a:t>
          </a:r>
          <a:endParaRPr lang="ja-JP" altLang="ja-JP" sz="1300">
            <a:effectLst/>
          </a:endParaRPr>
        </a:p>
        <a:p>
          <a:r>
            <a:rPr kumimoji="1" lang="ja-JP" altLang="ja-JP" sz="1300">
              <a:solidFill>
                <a:schemeClr val="dk1"/>
              </a:solidFill>
              <a:effectLst/>
              <a:latin typeface="+mn-lt"/>
              <a:ea typeface="+mn-ea"/>
              <a:cs typeface="+mn-cs"/>
            </a:rPr>
            <a:t>　減債基金は</a:t>
          </a:r>
          <a:r>
            <a:rPr kumimoji="1" lang="en-US" altLang="ja-JP" sz="1300">
              <a:solidFill>
                <a:schemeClr val="dk1"/>
              </a:solidFill>
              <a:effectLst/>
              <a:latin typeface="+mn-lt"/>
              <a:ea typeface="+mn-ea"/>
              <a:cs typeface="+mn-cs"/>
            </a:rPr>
            <a:t>15,745</a:t>
          </a:r>
          <a:r>
            <a:rPr kumimoji="1" lang="ja-JP" altLang="ja-JP" sz="1300">
              <a:solidFill>
                <a:schemeClr val="dk1"/>
              </a:solidFill>
              <a:effectLst/>
              <a:latin typeface="+mn-lt"/>
              <a:ea typeface="+mn-ea"/>
              <a:cs typeface="+mn-cs"/>
            </a:rPr>
            <a:t>千円増となったが、</a:t>
          </a:r>
          <a:r>
            <a:rPr kumimoji="1" lang="ja-JP" altLang="en-US" sz="1300">
              <a:solidFill>
                <a:schemeClr val="dk1"/>
              </a:solidFill>
              <a:effectLst/>
              <a:latin typeface="+mn-lt"/>
              <a:ea typeface="+mn-ea"/>
              <a:cs typeface="+mn-cs"/>
            </a:rPr>
            <a:t>そ</a:t>
          </a:r>
          <a:r>
            <a:rPr kumimoji="1" lang="ja-JP" altLang="ja-JP" sz="1300">
              <a:solidFill>
                <a:schemeClr val="dk1"/>
              </a:solidFill>
              <a:effectLst/>
              <a:latin typeface="+mn-lt"/>
              <a:ea typeface="+mn-ea"/>
              <a:cs typeface="+mn-cs"/>
            </a:rPr>
            <a:t>の他の特定目的基金の福祉基金が</a:t>
          </a:r>
          <a:r>
            <a:rPr kumimoji="1" lang="en-US" altLang="ja-JP" sz="1300">
              <a:solidFill>
                <a:schemeClr val="dk1"/>
              </a:solidFill>
              <a:effectLst/>
              <a:latin typeface="+mn-lt"/>
              <a:ea typeface="+mn-ea"/>
              <a:cs typeface="+mn-cs"/>
            </a:rPr>
            <a:t>52,430</a:t>
          </a:r>
          <a:r>
            <a:rPr kumimoji="1" lang="ja-JP" altLang="ja-JP" sz="1300">
              <a:solidFill>
                <a:schemeClr val="dk1"/>
              </a:solidFill>
              <a:effectLst/>
              <a:latin typeface="+mn-lt"/>
              <a:ea typeface="+mn-ea"/>
              <a:cs typeface="+mn-cs"/>
            </a:rPr>
            <a:t>千円減、公共施設等整備基金が</a:t>
          </a:r>
          <a:r>
            <a:rPr kumimoji="1" lang="en-US" altLang="ja-JP" sz="1300">
              <a:solidFill>
                <a:schemeClr val="dk1"/>
              </a:solidFill>
              <a:effectLst/>
              <a:latin typeface="+mn-lt"/>
              <a:ea typeface="+mn-ea"/>
              <a:cs typeface="+mn-cs"/>
            </a:rPr>
            <a:t>183,500</a:t>
          </a:r>
          <a:r>
            <a:rPr kumimoji="1" lang="ja-JP" altLang="ja-JP" sz="1300">
              <a:solidFill>
                <a:schemeClr val="dk1"/>
              </a:solidFill>
              <a:effectLst/>
              <a:latin typeface="+mn-lt"/>
              <a:ea typeface="+mn-ea"/>
              <a:cs typeface="+mn-cs"/>
            </a:rPr>
            <a:t>千円減等となり、基金全体では減となったもの。</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歳入においては人口減少による税収や普通交付税の減少が見込まれ</a:t>
          </a:r>
          <a:r>
            <a:rPr kumimoji="1" lang="ja-JP" altLang="en-US" sz="1300">
              <a:solidFill>
                <a:schemeClr val="dk1"/>
              </a:solidFill>
              <a:effectLst/>
              <a:latin typeface="+mn-lt"/>
              <a:ea typeface="+mn-ea"/>
              <a:cs typeface="+mn-cs"/>
            </a:rPr>
            <a:t>るほか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物価高騰等による財源不足により、基金の取り崩しが大きくな</a:t>
          </a:r>
          <a:r>
            <a:rPr kumimoji="1" lang="ja-JP" altLang="ja-JP" sz="1300">
              <a:solidFill>
                <a:schemeClr val="dk1"/>
              </a:solidFill>
              <a:effectLst/>
              <a:latin typeface="+mn-lt"/>
              <a:ea typeface="+mn-ea"/>
              <a:cs typeface="+mn-cs"/>
            </a:rPr>
            <a:t>る見込みである</a:t>
          </a:r>
          <a:r>
            <a:rPr kumimoji="1" lang="ja-JP" altLang="en-US" sz="1300">
              <a:solidFill>
                <a:schemeClr val="dk1"/>
              </a:solidFill>
              <a:effectLst/>
              <a:latin typeface="+mn-lt"/>
              <a:ea typeface="+mn-ea"/>
              <a:cs typeface="+mn-cs"/>
            </a:rPr>
            <a:t>ことから、事業の実施にあたっては、可能な限り国県補助金等の財源確保に努める必要がある。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歳出においては</a:t>
          </a:r>
          <a:r>
            <a:rPr kumimoji="1" lang="ja-JP" altLang="en-US" sz="1300">
              <a:solidFill>
                <a:schemeClr val="dk1"/>
              </a:solidFill>
              <a:effectLst/>
              <a:latin typeface="+mn-lt"/>
              <a:ea typeface="+mn-ea"/>
              <a:cs typeface="+mn-cs"/>
            </a:rPr>
            <a:t>大幅な事務事業の見直しや</a:t>
          </a:r>
          <a:r>
            <a:rPr kumimoji="1" lang="ja-JP" altLang="ja-JP" sz="1300">
              <a:solidFill>
                <a:schemeClr val="dk1"/>
              </a:solidFill>
              <a:effectLst/>
              <a:latin typeface="+mn-lt"/>
              <a:ea typeface="+mn-ea"/>
              <a:cs typeface="+mn-cs"/>
            </a:rPr>
            <a:t>公共施設の統合を含めた適正管理等により基金を確保し、行財政運営の維持にあたる必要がある。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合併振興基金：合併に伴う地域の振興及び住民の一体感醸成。</a:t>
          </a:r>
          <a:endParaRPr lang="ja-JP" altLang="ja-JP" sz="1200">
            <a:effectLst/>
          </a:endParaRPr>
        </a:p>
        <a:p>
          <a:r>
            <a:rPr kumimoji="1" lang="ja-JP" altLang="ja-JP" sz="1200">
              <a:solidFill>
                <a:schemeClr val="dk1"/>
              </a:solidFill>
              <a:effectLst/>
              <a:latin typeface="+mn-lt"/>
              <a:ea typeface="+mn-ea"/>
              <a:cs typeface="+mn-cs"/>
            </a:rPr>
            <a:t>　福祉基金：町民の保健福祉の増進。</a:t>
          </a:r>
          <a:endParaRPr lang="ja-JP" altLang="ja-JP" sz="1200">
            <a:effectLst/>
          </a:endParaRPr>
        </a:p>
        <a:p>
          <a:r>
            <a:rPr kumimoji="1" lang="ja-JP" altLang="ja-JP" sz="1200">
              <a:solidFill>
                <a:schemeClr val="dk1"/>
              </a:solidFill>
              <a:effectLst/>
              <a:latin typeface="+mn-lt"/>
              <a:ea typeface="+mn-ea"/>
              <a:cs typeface="+mn-cs"/>
            </a:rPr>
            <a:t>　ふるさと創生基金：伝統、文化、産業等を活かした特色のある町づくり。</a:t>
          </a:r>
          <a:endParaRPr lang="ja-JP" altLang="ja-JP" sz="1200">
            <a:effectLst/>
          </a:endParaRPr>
        </a:p>
        <a:p>
          <a:r>
            <a:rPr kumimoji="1" lang="ja-JP" altLang="ja-JP" sz="1200">
              <a:solidFill>
                <a:schemeClr val="dk1"/>
              </a:solidFill>
              <a:effectLst/>
              <a:latin typeface="+mn-lt"/>
              <a:ea typeface="+mn-ea"/>
              <a:cs typeface="+mn-cs"/>
            </a:rPr>
            <a:t>　公共施設等整備基金：町が行う公共施設その他の施設の整備。</a:t>
          </a:r>
          <a:endParaRPr lang="ja-JP" altLang="ja-JP" sz="1200">
            <a:effectLst/>
          </a:endParaRPr>
        </a:p>
        <a:p>
          <a:r>
            <a:rPr kumimoji="1" lang="ja-JP" altLang="ja-JP" sz="1200">
              <a:solidFill>
                <a:schemeClr val="dk1"/>
              </a:solidFill>
              <a:effectLst/>
              <a:latin typeface="+mn-lt"/>
              <a:ea typeface="+mn-ea"/>
              <a:cs typeface="+mn-cs"/>
            </a:rPr>
            <a:t>　農山漁村地域活性化基金：農山漁村地域の活性化を図る。</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福祉基金：積立額が</a:t>
          </a:r>
          <a:r>
            <a:rPr kumimoji="1" lang="en-US" altLang="ja-JP" sz="1200">
              <a:solidFill>
                <a:schemeClr val="dk1"/>
              </a:solidFill>
              <a:effectLst/>
              <a:latin typeface="+mn-lt"/>
              <a:ea typeface="+mn-ea"/>
              <a:cs typeface="+mn-cs"/>
            </a:rPr>
            <a:t>14,970</a:t>
          </a:r>
          <a:r>
            <a:rPr kumimoji="1" lang="ja-JP" altLang="ja-JP" sz="1200">
              <a:solidFill>
                <a:schemeClr val="dk1"/>
              </a:solidFill>
              <a:effectLst/>
              <a:latin typeface="+mn-lt"/>
              <a:ea typeface="+mn-ea"/>
              <a:cs typeface="+mn-cs"/>
            </a:rPr>
            <a:t>千円（ふるさと納税分）であったのに対し、各事業に充当するための取崩額が</a:t>
          </a:r>
          <a:r>
            <a:rPr kumimoji="1" lang="en-US" altLang="ja-JP" sz="1200">
              <a:solidFill>
                <a:schemeClr val="dk1"/>
              </a:solidFill>
              <a:effectLst/>
              <a:latin typeface="+mn-lt"/>
              <a:ea typeface="+mn-ea"/>
              <a:cs typeface="+mn-cs"/>
            </a:rPr>
            <a:t>67,400</a:t>
          </a:r>
          <a:r>
            <a:rPr kumimoji="1" lang="ja-JP" altLang="ja-JP" sz="1200">
              <a:solidFill>
                <a:schemeClr val="dk1"/>
              </a:solidFill>
              <a:effectLst/>
              <a:latin typeface="+mn-lt"/>
              <a:ea typeface="+mn-ea"/>
              <a:cs typeface="+mn-cs"/>
            </a:rPr>
            <a:t>千円であり</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52,430</a:t>
          </a:r>
          <a:r>
            <a:rPr kumimoji="1" lang="ja-JP" altLang="ja-JP" sz="1200">
              <a:solidFill>
                <a:schemeClr val="dk1"/>
              </a:solidFill>
              <a:effectLst/>
              <a:latin typeface="+mn-lt"/>
              <a:ea typeface="+mn-ea"/>
              <a:cs typeface="+mn-cs"/>
            </a:rPr>
            <a:t>千円減となったもの。</a:t>
          </a:r>
          <a:endParaRPr lang="ja-JP" altLang="ja-JP" sz="1200">
            <a:effectLst/>
          </a:endParaRPr>
        </a:p>
        <a:p>
          <a:r>
            <a:rPr kumimoji="1" lang="ja-JP" altLang="ja-JP" sz="1200">
              <a:solidFill>
                <a:schemeClr val="dk1"/>
              </a:solidFill>
              <a:effectLst/>
              <a:latin typeface="+mn-lt"/>
              <a:ea typeface="+mn-ea"/>
              <a:cs typeface="+mn-cs"/>
            </a:rPr>
            <a:t>　公共施設等整備基金：積立額が</a:t>
          </a:r>
          <a:r>
            <a:rPr kumimoji="1" lang="en-US" altLang="ja-JP" sz="1200">
              <a:solidFill>
                <a:schemeClr val="dk1"/>
              </a:solidFill>
              <a:effectLst/>
              <a:latin typeface="+mn-lt"/>
              <a:ea typeface="+mn-ea"/>
              <a:cs typeface="+mn-cs"/>
            </a:rPr>
            <a:t>3,200</a:t>
          </a:r>
          <a:r>
            <a:rPr kumimoji="1" lang="ja-JP" altLang="ja-JP" sz="1200">
              <a:solidFill>
                <a:schemeClr val="dk1"/>
              </a:solidFill>
              <a:effectLst/>
              <a:latin typeface="+mn-lt"/>
              <a:ea typeface="+mn-ea"/>
              <a:cs typeface="+mn-cs"/>
            </a:rPr>
            <a:t>千円であったのに対し、</a:t>
          </a:r>
          <a:r>
            <a:rPr kumimoji="1" lang="ja-JP" altLang="en-US" sz="1200">
              <a:solidFill>
                <a:schemeClr val="dk1"/>
              </a:solidFill>
              <a:effectLst/>
              <a:latin typeface="+mn-lt"/>
              <a:ea typeface="+mn-ea"/>
              <a:cs typeface="+mn-cs"/>
            </a:rPr>
            <a:t>庁舎改修等</a:t>
          </a:r>
          <a:r>
            <a:rPr kumimoji="1" lang="ja-JP" altLang="ja-JP" sz="1200">
              <a:solidFill>
                <a:schemeClr val="dk1"/>
              </a:solidFill>
              <a:effectLst/>
              <a:latin typeface="+mn-lt"/>
              <a:ea typeface="+mn-ea"/>
              <a:cs typeface="+mn-cs"/>
            </a:rPr>
            <a:t>事業に充当するための取崩額が</a:t>
          </a:r>
          <a:r>
            <a:rPr kumimoji="1" lang="en-US" altLang="ja-JP" sz="1200">
              <a:solidFill>
                <a:schemeClr val="dk1"/>
              </a:solidFill>
              <a:effectLst/>
              <a:latin typeface="+mn-lt"/>
              <a:ea typeface="+mn-ea"/>
              <a:cs typeface="+mn-cs"/>
            </a:rPr>
            <a:t>186,700</a:t>
          </a:r>
          <a:r>
            <a:rPr kumimoji="1" lang="ja-JP" altLang="ja-JP" sz="1200">
              <a:solidFill>
                <a:schemeClr val="dk1"/>
              </a:solidFill>
              <a:effectLst/>
              <a:latin typeface="+mn-lt"/>
              <a:ea typeface="+mn-ea"/>
              <a:cs typeface="+mn-cs"/>
            </a:rPr>
            <a:t>千円であり、</a:t>
          </a:r>
          <a:r>
            <a:rPr kumimoji="1" lang="en-US" altLang="ja-JP" sz="1200">
              <a:solidFill>
                <a:schemeClr val="dk1"/>
              </a:solidFill>
              <a:effectLst/>
              <a:latin typeface="+mn-lt"/>
              <a:ea typeface="+mn-ea"/>
              <a:cs typeface="+mn-cs"/>
            </a:rPr>
            <a:t>183,500</a:t>
          </a:r>
          <a:r>
            <a:rPr kumimoji="1" lang="ja-JP" altLang="ja-JP" sz="1200">
              <a:solidFill>
                <a:schemeClr val="dk1"/>
              </a:solidFill>
              <a:effectLst/>
              <a:latin typeface="+mn-lt"/>
              <a:ea typeface="+mn-ea"/>
              <a:cs typeface="+mn-cs"/>
            </a:rPr>
            <a:t>千円減となったもの。</a:t>
          </a:r>
          <a:endParaRPr lang="ja-JP" altLang="ja-JP" sz="1200">
            <a:effectLst/>
          </a:endParaRPr>
        </a:p>
        <a:p>
          <a:r>
            <a:rPr kumimoji="1" lang="ja-JP" altLang="ja-JP" sz="1200">
              <a:solidFill>
                <a:schemeClr val="dk1"/>
              </a:solidFill>
              <a:effectLst/>
              <a:latin typeface="+mn-lt"/>
              <a:ea typeface="+mn-ea"/>
              <a:cs typeface="+mn-cs"/>
            </a:rPr>
            <a:t>　ふるさと創生基金：積立額が</a:t>
          </a:r>
          <a:r>
            <a:rPr kumimoji="1" lang="en-US" altLang="ja-JP" sz="1200">
              <a:solidFill>
                <a:schemeClr val="dk1"/>
              </a:solidFill>
              <a:effectLst/>
              <a:latin typeface="+mn-lt"/>
              <a:ea typeface="+mn-ea"/>
              <a:cs typeface="+mn-cs"/>
            </a:rPr>
            <a:t>7,838</a:t>
          </a:r>
          <a:r>
            <a:rPr kumimoji="1" lang="ja-JP" altLang="ja-JP" sz="1200">
              <a:solidFill>
                <a:schemeClr val="dk1"/>
              </a:solidFill>
              <a:effectLst/>
              <a:latin typeface="+mn-lt"/>
              <a:ea typeface="+mn-ea"/>
              <a:cs typeface="+mn-cs"/>
            </a:rPr>
            <a:t>千円（ふるさと納税）であったのに対し、各事業に充当するための取崩額が</a:t>
          </a:r>
          <a:r>
            <a:rPr kumimoji="1" lang="en-US" altLang="ja-JP" sz="1200">
              <a:solidFill>
                <a:schemeClr val="dk1"/>
              </a:solidFill>
              <a:effectLst/>
              <a:latin typeface="+mn-lt"/>
              <a:ea typeface="+mn-ea"/>
              <a:cs typeface="+mn-cs"/>
            </a:rPr>
            <a:t>49,750</a:t>
          </a:r>
          <a:r>
            <a:rPr kumimoji="1" lang="ja-JP" altLang="ja-JP" sz="1200">
              <a:solidFill>
                <a:schemeClr val="dk1"/>
              </a:solidFill>
              <a:effectLst/>
              <a:latin typeface="+mn-lt"/>
              <a:ea typeface="+mn-ea"/>
              <a:cs typeface="+mn-cs"/>
            </a:rPr>
            <a:t>千円であり、</a:t>
          </a:r>
          <a:r>
            <a:rPr kumimoji="1" lang="en-US" altLang="ja-JP" sz="1200">
              <a:solidFill>
                <a:schemeClr val="dk1"/>
              </a:solidFill>
              <a:effectLst/>
              <a:latin typeface="+mn-lt"/>
              <a:ea typeface="+mn-ea"/>
              <a:cs typeface="+mn-cs"/>
            </a:rPr>
            <a:t>41,912</a:t>
          </a:r>
          <a:r>
            <a:rPr kumimoji="1" lang="ja-JP" altLang="ja-JP" sz="1200">
              <a:solidFill>
                <a:schemeClr val="dk1"/>
              </a:solidFill>
              <a:effectLst/>
              <a:latin typeface="+mn-lt"/>
              <a:ea typeface="+mn-ea"/>
              <a:cs typeface="+mn-cs"/>
            </a:rPr>
            <a:t>千円減となったもの。</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福祉基金は、着実に増大している社会保障費に対し、町民サービスのレベルを維持していくため、取り崩しは避けられない。その他の特定目的金についても財源不足により継続的な活用が見込まれるものの、これ以上の基金残高の減は一般的な公共サービス低下を招く恐れもあるため、機構改革や公共施設の統合、行政サービスの電子化などを進め、人件費を含む全ての事業で事業の廃止を含む見直しを進めることにより取崩額の抑制を図る。積立については、ふるさと納税を含め積立額の確保に努め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決算剰余金及びふるさと納税分等</a:t>
          </a:r>
          <a:r>
            <a:rPr kumimoji="1" lang="en-US" altLang="ja-JP" sz="1300">
              <a:solidFill>
                <a:schemeClr val="dk1"/>
              </a:solidFill>
              <a:effectLst/>
              <a:latin typeface="+mn-lt"/>
              <a:ea typeface="+mn-ea"/>
              <a:cs typeface="+mn-cs"/>
            </a:rPr>
            <a:t>69,408</a:t>
          </a:r>
          <a:r>
            <a:rPr kumimoji="1" lang="ja-JP" altLang="ja-JP" sz="1300">
              <a:solidFill>
                <a:schemeClr val="dk1"/>
              </a:solidFill>
              <a:effectLst/>
              <a:latin typeface="+mn-lt"/>
              <a:ea typeface="+mn-ea"/>
              <a:cs typeface="+mn-cs"/>
            </a:rPr>
            <a:t>千円を積立てたが、</a:t>
          </a:r>
          <a:r>
            <a:rPr kumimoji="1" lang="en-US" altLang="ja-JP" sz="1300">
              <a:solidFill>
                <a:schemeClr val="dk1"/>
              </a:solidFill>
              <a:effectLst/>
              <a:latin typeface="+mn-lt"/>
              <a:ea typeface="+mn-ea"/>
              <a:cs typeface="+mn-cs"/>
            </a:rPr>
            <a:t>570,000</a:t>
          </a:r>
          <a:r>
            <a:rPr kumimoji="1" lang="ja-JP" altLang="ja-JP" sz="1300">
              <a:solidFill>
                <a:schemeClr val="dk1"/>
              </a:solidFill>
              <a:effectLst/>
              <a:latin typeface="+mn-lt"/>
              <a:ea typeface="+mn-ea"/>
              <a:cs typeface="+mn-cs"/>
            </a:rPr>
            <a:t>千円を取り崩したことにより減額となった。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状況が厳しさを増す中、取り崩しが積み立てを上回る状況が続き残高は減少していく見込み。人口減少が続く町の規模に合わせた事業のダウンサイジングを徹底することで繰入れの抑制を図りつつ、町民サービスの質量の低下を招かないよう留意して適宜適切に積立額をコントロールし、有利な基金運用も含め基金の有効活用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臨時財政対策債償還基金費分</a:t>
          </a:r>
          <a:r>
            <a:rPr kumimoji="1" lang="en-US" altLang="ja-JP" sz="1300">
              <a:solidFill>
                <a:schemeClr val="dk1"/>
              </a:solidFill>
              <a:effectLst/>
              <a:latin typeface="+mn-lt"/>
              <a:ea typeface="+mn-ea"/>
              <a:cs typeface="+mn-cs"/>
            </a:rPr>
            <a:t>33,010</a:t>
          </a:r>
          <a:r>
            <a:rPr kumimoji="1" lang="ja-JP" altLang="ja-JP" sz="1300">
              <a:solidFill>
                <a:schemeClr val="dk1"/>
              </a:solidFill>
              <a:effectLst/>
              <a:latin typeface="+mn-lt"/>
              <a:ea typeface="+mn-ea"/>
              <a:cs typeface="+mn-cs"/>
            </a:rPr>
            <a:t>千円を積立て、公債費償還金増額相当分として</a:t>
          </a:r>
          <a:r>
            <a:rPr kumimoji="1" lang="en-US" altLang="ja-JP" sz="1300">
              <a:solidFill>
                <a:schemeClr val="dk1"/>
              </a:solidFill>
              <a:effectLst/>
              <a:latin typeface="+mn-lt"/>
              <a:ea typeface="+mn-ea"/>
              <a:cs typeface="+mn-cs"/>
            </a:rPr>
            <a:t>4,240</a:t>
          </a:r>
          <a:r>
            <a:rPr kumimoji="1" lang="ja-JP" altLang="ja-JP" sz="1300">
              <a:solidFill>
                <a:schemeClr val="dk1"/>
              </a:solidFill>
              <a:effectLst/>
              <a:latin typeface="+mn-lt"/>
              <a:ea typeface="+mn-ea"/>
              <a:cs typeface="+mn-cs"/>
            </a:rPr>
            <a:t>千円の繰入を行ったこと</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15,745</a:t>
          </a:r>
          <a:r>
            <a:rPr kumimoji="1" lang="ja-JP" altLang="ja-JP" sz="1300">
              <a:solidFill>
                <a:schemeClr val="dk1"/>
              </a:solidFill>
              <a:effectLst/>
              <a:latin typeface="+mn-lt"/>
              <a:ea typeface="+mn-ea"/>
              <a:cs typeface="+mn-cs"/>
            </a:rPr>
            <a:t>千円増となった。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健康福祉総合センターや大野小学校改築事業等の大型事業が今後見込まれることから、減債基金の残高も減少していくことが見込まれ、今後も残高を維持するため計画的な起債発行を図る。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14,739
14,656
302.92
11,546,655
11,414,400
121,359
6,917,363
9,197,483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人口の減少（前年同期△</a:t>
          </a:r>
          <a:r>
            <a:rPr kumimoji="1" lang="en-US" altLang="ja-JP" sz="1100">
              <a:solidFill>
                <a:schemeClr val="dk1"/>
              </a:solidFill>
              <a:effectLst/>
              <a:latin typeface="+mn-lt"/>
              <a:ea typeface="+mn-ea"/>
              <a:cs typeface="+mn-cs"/>
            </a:rPr>
            <a:t>312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％）と併せ、農林水産業以外の中心産業が少ないことから財政基盤が弱く、類似団体平均の</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ポイントと大幅に下回っている。</a:t>
          </a:r>
          <a:endParaRPr lang="ja-JP" altLang="ja-JP" sz="800">
            <a:effectLst/>
          </a:endParaRPr>
        </a:p>
        <a:p>
          <a:r>
            <a:rPr kumimoji="1" lang="ja-JP" altLang="ja-JP" sz="1100">
              <a:solidFill>
                <a:schemeClr val="dk1"/>
              </a:solidFill>
              <a:effectLst/>
              <a:latin typeface="+mn-lt"/>
              <a:ea typeface="+mn-ea"/>
              <a:cs typeface="+mn-cs"/>
            </a:rPr>
            <a:t>　町村合併から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を経過したが、人口減少や少子高齢化、物価高騰等により性質別経費の内訳が大きく変わってきた</a:t>
          </a:r>
          <a:r>
            <a:rPr kumimoji="1" lang="ja-JP" altLang="ja-JP" sz="1100">
              <a:solidFill>
                <a:schemeClr val="dk1"/>
              </a:solidFill>
              <a:effectLst/>
              <a:latin typeface="+mn-lt"/>
              <a:ea typeface="+mn-ea"/>
              <a:cs typeface="+mn-cs"/>
            </a:rPr>
            <a:t>ことから、機構改革等による組織の見直しや</a:t>
          </a:r>
          <a:r>
            <a:rPr kumimoji="1" lang="ja-JP" altLang="en-US" sz="1100">
              <a:solidFill>
                <a:schemeClr val="dk1"/>
              </a:solidFill>
              <a:effectLst/>
              <a:latin typeface="+mn-lt"/>
              <a:ea typeface="+mn-ea"/>
              <a:cs typeface="+mn-cs"/>
            </a:rPr>
            <a:t>事務事業の見直し、</a:t>
          </a:r>
          <a:r>
            <a:rPr kumimoji="1" lang="ja-JP" altLang="ja-JP" sz="1100">
              <a:solidFill>
                <a:schemeClr val="dk1"/>
              </a:solidFill>
              <a:effectLst/>
              <a:latin typeface="+mn-lt"/>
              <a:ea typeface="+mn-ea"/>
              <a:cs typeface="+mn-cs"/>
            </a:rPr>
            <a:t>公共施設等総合管理計画に基づ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施設の適正配置など、行</a:t>
          </a:r>
          <a:r>
            <a:rPr kumimoji="1" lang="ja-JP" altLang="en-US" sz="1100">
              <a:solidFill>
                <a:schemeClr val="dk1"/>
              </a:solidFill>
              <a:effectLst/>
              <a:latin typeface="+mn-lt"/>
              <a:ea typeface="+mn-ea"/>
              <a:cs typeface="+mn-cs"/>
            </a:rPr>
            <a:t>財</a:t>
          </a:r>
          <a:r>
            <a:rPr kumimoji="1" lang="ja-JP" altLang="ja-JP" sz="1100">
              <a:solidFill>
                <a:schemeClr val="dk1"/>
              </a:solidFill>
              <a:effectLst/>
              <a:latin typeface="+mn-lt"/>
              <a:ea typeface="+mn-ea"/>
              <a:cs typeface="+mn-cs"/>
            </a:rPr>
            <a:t>政の効率化を図りながら、自主財源の確保に努め財政の健全化を図る。</a:t>
          </a:r>
          <a:endParaRPr lang="ja-JP" altLang="ja-JP" sz="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ポイント増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％であり、類似団体平均を上回っているが、類似団体平均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増となったが、本町の</a:t>
          </a:r>
          <a:r>
            <a:rPr kumimoji="1" lang="ja-JP" altLang="en-US" sz="1100">
              <a:solidFill>
                <a:schemeClr val="tx1"/>
              </a:solidFill>
              <a:effectLst/>
              <a:latin typeface="+mn-lt"/>
              <a:ea typeface="+mn-ea"/>
              <a:cs typeface="+mn-cs"/>
            </a:rPr>
            <a:t>伸び幅が大きく</a:t>
          </a:r>
          <a:r>
            <a:rPr kumimoji="1" lang="ja-JP" altLang="ja-JP" sz="1100">
              <a:solidFill>
                <a:schemeClr val="tx1"/>
              </a:solidFill>
              <a:effectLst/>
              <a:latin typeface="+mn-lt"/>
              <a:ea typeface="+mn-ea"/>
              <a:cs typeface="+mn-cs"/>
            </a:rPr>
            <a:t>、差は</a:t>
          </a:r>
          <a:r>
            <a:rPr kumimoji="1" lang="en-US" altLang="ja-JP" sz="1100">
              <a:solidFill>
                <a:schemeClr val="tx1"/>
              </a:solidFill>
              <a:effectLst/>
              <a:latin typeface="+mn-lt"/>
              <a:ea typeface="+mn-ea"/>
              <a:cs typeface="+mn-cs"/>
            </a:rPr>
            <a:t>5.8</a:t>
          </a:r>
          <a:r>
            <a:rPr kumimoji="1" lang="ja-JP" altLang="ja-JP" sz="1100">
              <a:solidFill>
                <a:schemeClr val="tx1"/>
              </a:solidFill>
              <a:effectLst/>
              <a:latin typeface="+mn-lt"/>
              <a:ea typeface="+mn-ea"/>
              <a:cs typeface="+mn-cs"/>
            </a:rPr>
            <a:t>ポイントと</a:t>
          </a:r>
          <a:r>
            <a:rPr kumimoji="1" lang="ja-JP" altLang="en-US" sz="1100">
              <a:solidFill>
                <a:schemeClr val="tx1"/>
              </a:solidFill>
              <a:effectLst/>
              <a:latin typeface="+mn-lt"/>
              <a:ea typeface="+mn-ea"/>
              <a:cs typeface="+mn-cs"/>
            </a:rPr>
            <a:t>拡大している</a:t>
          </a:r>
          <a:r>
            <a:rPr kumimoji="1" lang="ja-JP" altLang="ja-JP" sz="1100">
              <a:solidFill>
                <a:schemeClr val="tx1"/>
              </a:solidFill>
              <a:effectLst/>
              <a:latin typeface="+mn-lt"/>
              <a:ea typeface="+mn-ea"/>
              <a:cs typeface="+mn-cs"/>
            </a:rPr>
            <a:t>。公債費（類似団体比較</a:t>
          </a:r>
          <a:r>
            <a:rPr kumimoji="1" lang="en-US" altLang="ja-JP" sz="1100">
              <a:solidFill>
                <a:schemeClr val="tx1"/>
              </a:solidFill>
              <a:effectLst/>
              <a:latin typeface="+mn-lt"/>
              <a:ea typeface="+mn-ea"/>
              <a:cs typeface="+mn-cs"/>
            </a:rPr>
            <a:t>5.3</a:t>
          </a:r>
          <a:r>
            <a:rPr kumimoji="1" lang="ja-JP" altLang="ja-JP" sz="1100">
              <a:solidFill>
                <a:schemeClr val="tx1"/>
              </a:solidFill>
              <a:effectLst/>
              <a:latin typeface="+mn-lt"/>
              <a:ea typeface="+mn-ea"/>
              <a:cs typeface="+mn-cs"/>
            </a:rPr>
            <a:t>ポイント増）や</a:t>
          </a:r>
          <a:r>
            <a:rPr kumimoji="1" lang="ja-JP" altLang="en-US" sz="1100">
              <a:solidFill>
                <a:schemeClr val="tx1"/>
              </a:solidFill>
              <a:effectLst/>
              <a:latin typeface="+mn-lt"/>
              <a:ea typeface="+mn-ea"/>
              <a:cs typeface="+mn-cs"/>
            </a:rPr>
            <a:t>補助</a:t>
          </a:r>
          <a:r>
            <a:rPr kumimoji="1" lang="ja-JP" altLang="ja-JP" sz="1100">
              <a:solidFill>
                <a:schemeClr val="tx1"/>
              </a:solidFill>
              <a:effectLst/>
              <a:latin typeface="+mn-lt"/>
              <a:ea typeface="+mn-ea"/>
              <a:cs typeface="+mn-cs"/>
            </a:rPr>
            <a:t>費（類似団体比較</a:t>
          </a:r>
          <a:r>
            <a:rPr kumimoji="1" lang="en-US" altLang="ja-JP" sz="1100">
              <a:solidFill>
                <a:schemeClr val="tx1"/>
              </a:solidFill>
              <a:effectLst/>
              <a:latin typeface="+mn-lt"/>
              <a:ea typeface="+mn-ea"/>
              <a:cs typeface="+mn-cs"/>
            </a:rPr>
            <a:t>4.8</a:t>
          </a:r>
          <a:r>
            <a:rPr kumimoji="1" lang="ja-JP" altLang="ja-JP" sz="1100">
              <a:solidFill>
                <a:schemeClr val="tx1"/>
              </a:solidFill>
              <a:effectLst/>
              <a:latin typeface="+mn-lt"/>
              <a:ea typeface="+mn-ea"/>
              <a:cs typeface="+mn-cs"/>
            </a:rPr>
            <a:t>ポイント増）が全国平均を上回っている状況である。</a:t>
          </a:r>
          <a:endParaRPr lang="ja-JP" altLang="ja-JP" sz="800">
            <a:solidFill>
              <a:schemeClr val="tx1"/>
            </a:solidFill>
            <a:effectLst/>
          </a:endParaRPr>
        </a:p>
        <a:p>
          <a:r>
            <a:rPr kumimoji="1" lang="ja-JP" altLang="ja-JP" sz="1100">
              <a:solidFill>
                <a:schemeClr val="dk1"/>
              </a:solidFill>
              <a:effectLst/>
              <a:latin typeface="+mn-lt"/>
              <a:ea typeface="+mn-ea"/>
              <a:cs typeface="+mn-cs"/>
            </a:rPr>
            <a:t>　今後は公債費残高が減少する見込みであるものの、人件費や施設管理費等の経常的支出が</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見込みである。人口減少</a:t>
          </a:r>
          <a:r>
            <a:rPr kumimoji="1" lang="ja-JP" altLang="en-US" sz="1100">
              <a:solidFill>
                <a:schemeClr val="dk1"/>
              </a:solidFill>
              <a:effectLst/>
              <a:latin typeface="+mn-lt"/>
              <a:ea typeface="+mn-ea"/>
              <a:cs typeface="+mn-cs"/>
            </a:rPr>
            <a:t>や学校数の減</a:t>
          </a:r>
          <a:r>
            <a:rPr kumimoji="1" lang="ja-JP" altLang="ja-JP" sz="1100">
              <a:solidFill>
                <a:schemeClr val="dk1"/>
              </a:solidFill>
              <a:effectLst/>
              <a:latin typeface="+mn-lt"/>
              <a:ea typeface="+mn-ea"/>
              <a:cs typeface="+mn-cs"/>
            </a:rPr>
            <a:t>により交付税額の減が見込まれることもあり、人件費抑制や</a:t>
          </a:r>
          <a:r>
            <a:rPr kumimoji="1" lang="ja-JP" altLang="en-US" sz="1100">
              <a:solidFill>
                <a:schemeClr val="dk1"/>
              </a:solidFill>
              <a:effectLst/>
              <a:latin typeface="+mn-lt"/>
              <a:ea typeface="+mn-ea"/>
              <a:cs typeface="+mn-cs"/>
            </a:rPr>
            <a:t>大幅な事務事業の見直し</a:t>
          </a:r>
          <a:r>
            <a:rPr kumimoji="1" lang="ja-JP" altLang="ja-JP" sz="1100">
              <a:solidFill>
                <a:schemeClr val="dk1"/>
              </a:solidFill>
              <a:effectLst/>
              <a:latin typeface="+mn-lt"/>
              <a:ea typeface="+mn-ea"/>
              <a:cs typeface="+mn-cs"/>
            </a:rPr>
            <a:t>等により経常経費の縮減を図る。</a:t>
          </a:r>
          <a:endParaRPr lang="ja-JP" altLang="ja-JP" sz="8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84183</xdr:rowOff>
    </xdr:from>
    <xdr:to>
      <xdr:col>23</xdr:col>
      <xdr:colOff>133350</xdr:colOff>
      <xdr:row>65</xdr:row>
      <xdr:rowOff>133350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1056983"/>
          <a:ext cx="8382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84183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8804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15240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47897</xdr:rowOff>
    </xdr:from>
    <xdr:to>
      <xdr:col>11</xdr:col>
      <xdr:colOff>31750</xdr:colOff>
      <xdr:row>64</xdr:row>
      <xdr:rowOff>15240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67779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128996</xdr:rowOff>
    </xdr:from>
    <xdr:to>
      <xdr:col>7</xdr:col>
      <xdr:colOff>31750</xdr:colOff>
      <xdr:row>64</xdr:row>
      <xdr:rowOff>59146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43923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33383</xdr:rowOff>
    </xdr:from>
    <xdr:to>
      <xdr:col>19</xdr:col>
      <xdr:colOff>184150</xdr:colOff>
      <xdr:row>64</xdr:row>
      <xdr:rowOff>134983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119760</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09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168547</xdr:rowOff>
    </xdr:from>
    <xdr:to>
      <xdr:col>7</xdr:col>
      <xdr:colOff>31750</xdr:colOff>
      <xdr:row>62</xdr:row>
      <xdr:rowOff>98697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108874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１人当たり決算額は前年度と比べ</a:t>
          </a:r>
          <a:r>
            <a:rPr kumimoji="1" lang="en-US" altLang="ja-JP" sz="1100">
              <a:solidFill>
                <a:schemeClr val="dk1"/>
              </a:solidFill>
              <a:effectLst/>
              <a:latin typeface="+mn-lt"/>
              <a:ea typeface="+mn-ea"/>
              <a:cs typeface="+mn-cs"/>
            </a:rPr>
            <a:t>13,454</a:t>
          </a:r>
          <a:r>
            <a:rPr kumimoji="1" lang="ja-JP" altLang="ja-JP" sz="1100">
              <a:solidFill>
                <a:schemeClr val="dk1"/>
              </a:solidFill>
              <a:effectLst/>
              <a:latin typeface="+mn-lt"/>
              <a:ea typeface="+mn-ea"/>
              <a:cs typeface="+mn-cs"/>
            </a:rPr>
            <a:t>円増加、前年度</a:t>
          </a:r>
          <a:r>
            <a:rPr kumimoji="1" lang="ja-JP" altLang="en-US" sz="1100">
              <a:solidFill>
                <a:schemeClr val="dk1"/>
              </a:solidFill>
              <a:effectLst/>
              <a:latin typeface="+mn-lt"/>
              <a:ea typeface="+mn-ea"/>
              <a:cs typeface="+mn-cs"/>
            </a:rPr>
            <a:t>よりは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との差が縮まったものの、依然として高い値となっている</a:t>
          </a:r>
          <a:r>
            <a:rPr kumimoji="1" lang="ja-JP" altLang="ja-JP" sz="1100">
              <a:solidFill>
                <a:schemeClr val="dk1"/>
              </a:solidFill>
              <a:effectLst/>
              <a:latin typeface="+mn-lt"/>
              <a:ea typeface="+mn-ea"/>
              <a:cs typeface="+mn-cs"/>
            </a:rPr>
            <a:t>。分母側の人口減少は避けられないことから分子側の伸びを抑制する必要がある。</a:t>
          </a:r>
          <a:endParaRPr lang="ja-JP" altLang="ja-JP" sz="800">
            <a:effectLst/>
          </a:endParaRPr>
        </a:p>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給与改定により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192,350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となったものの、物件費は公共施設の解体撤去</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40,445</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となった。</a:t>
          </a:r>
          <a:endParaRPr lang="ja-JP" altLang="ja-JP" sz="8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人あたり職員数が多い（類似団体比較</a:t>
          </a:r>
          <a:r>
            <a:rPr kumimoji="1" lang="en-US" altLang="ja-JP" sz="1100">
              <a:solidFill>
                <a:schemeClr val="dk1"/>
              </a:solidFill>
              <a:effectLst/>
              <a:latin typeface="+mn-lt"/>
              <a:ea typeface="+mn-ea"/>
              <a:cs typeface="+mn-cs"/>
            </a:rPr>
            <a:t>3.32</a:t>
          </a:r>
          <a:r>
            <a:rPr kumimoji="1" lang="ja-JP" altLang="en-US" sz="1100">
              <a:solidFill>
                <a:schemeClr val="dk1"/>
              </a:solidFill>
              <a:effectLst/>
              <a:latin typeface="+mn-lt"/>
              <a:ea typeface="+mn-ea"/>
              <a:cs typeface="+mn-cs"/>
            </a:rPr>
            <a:t>人増）ことの影響が大きい</a:t>
          </a:r>
          <a:r>
            <a:rPr kumimoji="1" lang="ja-JP" altLang="ja-JP" sz="1100">
              <a:solidFill>
                <a:schemeClr val="dk1"/>
              </a:solidFill>
              <a:effectLst/>
              <a:latin typeface="+mn-lt"/>
              <a:ea typeface="+mn-ea"/>
              <a:cs typeface="+mn-cs"/>
            </a:rPr>
            <a:t>。</a:t>
          </a:r>
          <a:endParaRPr lang="ja-JP" altLang="ja-JP" sz="8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14723</xdr:rowOff>
    </xdr:from>
    <xdr:to>
      <xdr:col>23</xdr:col>
      <xdr:colOff>133350</xdr:colOff>
      <xdr:row>81</xdr:row>
      <xdr:rowOff>41777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02173"/>
          <a:ext cx="8382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143864</xdr:rowOff>
    </xdr:from>
    <xdr:to>
      <xdr:col>19</xdr:col>
      <xdr:colOff>133350</xdr:colOff>
      <xdr:row>81</xdr:row>
      <xdr:rowOff>14723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59864"/>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120839</xdr:rowOff>
    </xdr:from>
    <xdr:to>
      <xdr:col>15</xdr:col>
      <xdr:colOff>82550</xdr:colOff>
      <xdr:row>80</xdr:row>
      <xdr:rowOff>143864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36839"/>
          <a:ext cx="8890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100648</xdr:rowOff>
    </xdr:from>
    <xdr:to>
      <xdr:col>11</xdr:col>
      <xdr:colOff>31750</xdr:colOff>
      <xdr:row>80</xdr:row>
      <xdr:rowOff>120839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16648"/>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69379</xdr:rowOff>
    </xdr:from>
    <xdr:to>
      <xdr:col>7</xdr:col>
      <xdr:colOff>31750</xdr:colOff>
      <xdr:row>80</xdr:row>
      <xdr:rowOff>170979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155756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7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162427</xdr:rowOff>
    </xdr:from>
    <xdr:to>
      <xdr:col>23</xdr:col>
      <xdr:colOff>184150</xdr:colOff>
      <xdr:row>81</xdr:row>
      <xdr:rowOff>92577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134504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5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135373</xdr:rowOff>
    </xdr:from>
    <xdr:to>
      <xdr:col>19</xdr:col>
      <xdr:colOff>184150</xdr:colOff>
      <xdr:row>81</xdr:row>
      <xdr:rowOff>65523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50300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3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93064</xdr:rowOff>
    </xdr:from>
    <xdr:to>
      <xdr:col>15</xdr:col>
      <xdr:colOff>133350</xdr:colOff>
      <xdr:row>81</xdr:row>
      <xdr:rowOff>23214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70039</xdr:rowOff>
    </xdr:from>
    <xdr:to>
      <xdr:col>11</xdr:col>
      <xdr:colOff>82550</xdr:colOff>
      <xdr:row>81</xdr:row>
      <xdr:rowOff>189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156416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7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49848</xdr:rowOff>
    </xdr:from>
    <xdr:to>
      <xdr:col>7</xdr:col>
      <xdr:colOff>31750</xdr:colOff>
      <xdr:row>80</xdr:row>
      <xdr:rowOff>151448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161625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5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ポイント増となり、類似団体平均との差は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ポイントに縮小した。</a:t>
          </a:r>
          <a:endParaRPr lang="ja-JP" altLang="ja-JP" sz="800">
            <a:effectLst/>
          </a:endParaRPr>
        </a:p>
        <a:p>
          <a:r>
            <a:rPr kumimoji="1" lang="ja-JP" altLang="ja-JP" sz="1100">
              <a:solidFill>
                <a:schemeClr val="dk1"/>
              </a:solidFill>
              <a:effectLst/>
              <a:latin typeface="+mn-lt"/>
              <a:ea typeface="+mn-ea"/>
              <a:cs typeface="+mn-cs"/>
            </a:rPr>
            <a:t>　給与改定の影響を大きく受けやすい</a:t>
          </a:r>
          <a:r>
            <a:rPr kumimoji="1" lang="ja-JP" altLang="en-US" sz="1100">
              <a:solidFill>
                <a:schemeClr val="dk1"/>
              </a:solidFill>
              <a:effectLst/>
              <a:latin typeface="+mn-lt"/>
              <a:ea typeface="+mn-ea"/>
              <a:cs typeface="+mn-cs"/>
            </a:rPr>
            <a:t>号給にある会計年度任用職員</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割合が</a:t>
          </a:r>
          <a:r>
            <a:rPr kumimoji="1" lang="ja-JP" altLang="ja-JP" sz="1100">
              <a:solidFill>
                <a:schemeClr val="dk1"/>
              </a:solidFill>
              <a:effectLst/>
              <a:latin typeface="+mn-lt"/>
              <a:ea typeface="+mn-ea"/>
              <a:cs typeface="+mn-cs"/>
            </a:rPr>
            <a:t>高かった</a:t>
          </a:r>
          <a:r>
            <a:rPr kumimoji="1" lang="ja-JP" altLang="en-US" sz="1100">
              <a:solidFill>
                <a:schemeClr val="dk1"/>
              </a:solidFill>
              <a:effectLst/>
              <a:latin typeface="+mn-lt"/>
              <a:ea typeface="+mn-ea"/>
              <a:cs typeface="+mn-cs"/>
            </a:rPr>
            <a:t>ことによる</a:t>
          </a:r>
          <a:r>
            <a:rPr kumimoji="1" lang="ja-JP" altLang="ja-JP" sz="1100">
              <a:solidFill>
                <a:schemeClr val="dk1"/>
              </a:solidFill>
              <a:effectLst/>
              <a:latin typeface="+mn-lt"/>
              <a:ea typeface="+mn-ea"/>
              <a:cs typeface="+mn-cs"/>
            </a:rPr>
            <a:t>ものと考えられる。</a:t>
          </a:r>
          <a:endParaRPr lang="ja-JP" altLang="ja-JP" sz="800">
            <a:effectLst/>
          </a:endParaRPr>
        </a:p>
        <a:p>
          <a:r>
            <a:rPr kumimoji="1" lang="ja-JP" altLang="ja-JP" sz="1100">
              <a:solidFill>
                <a:schemeClr val="dk1"/>
              </a:solidFill>
              <a:effectLst/>
              <a:latin typeface="+mn-lt"/>
              <a:ea typeface="+mn-ea"/>
              <a:cs typeface="+mn-cs"/>
            </a:rPr>
            <a:t>　総人件費の削減に努める一方でラスパイレス指数の改善にも取り組む必要があり、両方のバランスを取りながら適正な定員管理を進める。</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33866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8811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124884</xdr:rowOff>
    </xdr:from>
    <xdr:to>
      <xdr:col>77</xdr:col>
      <xdr:colOff>44450</xdr:colOff>
      <xdr:row>80</xdr:row>
      <xdr:rowOff>165100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408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80</xdr:row>
      <xdr:rowOff>124884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7604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124884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7604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154516</xdr:rowOff>
    </xdr:from>
    <xdr:to>
      <xdr:col>81</xdr:col>
      <xdr:colOff>95250</xdr:colOff>
      <xdr:row>81</xdr:row>
      <xdr:rowOff>84666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171043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74084</xdr:rowOff>
    </xdr:from>
    <xdr:to>
      <xdr:col>73</xdr:col>
      <xdr:colOff>44450</xdr:colOff>
      <xdr:row>81</xdr:row>
      <xdr:rowOff>4234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14411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前年比で</a:t>
          </a:r>
          <a:r>
            <a:rPr kumimoji="1" lang="en-US" altLang="ja-JP" sz="1100">
              <a:solidFill>
                <a:schemeClr val="dk1"/>
              </a:solidFill>
              <a:effectLst/>
              <a:latin typeface="+mn-lt"/>
              <a:ea typeface="+mn-ea"/>
              <a:cs typeface="+mn-cs"/>
            </a:rPr>
            <a:t>0.74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し、類似団体平均との差は</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ポイントに</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した。</a:t>
          </a:r>
          <a:endParaRPr lang="ja-JP" altLang="ja-JP" sz="8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再任用職員や定年延長の影響を含め、一般職及び会計年度任用職員の増</a:t>
          </a:r>
          <a:r>
            <a:rPr kumimoji="1" lang="ja-JP" altLang="ja-JP" sz="1100">
              <a:solidFill>
                <a:schemeClr val="dk1"/>
              </a:solidFill>
              <a:effectLst/>
              <a:latin typeface="+mn-lt"/>
              <a:ea typeface="+mn-ea"/>
              <a:cs typeface="+mn-cs"/>
            </a:rPr>
            <a:t>が影響したものである。</a:t>
          </a:r>
          <a:endParaRPr lang="ja-JP" altLang="ja-JP" sz="800">
            <a:effectLst/>
          </a:endParaRPr>
        </a:p>
        <a:p>
          <a:r>
            <a:rPr kumimoji="1" lang="ja-JP" altLang="ja-JP" sz="1100">
              <a:solidFill>
                <a:schemeClr val="dk1"/>
              </a:solidFill>
              <a:effectLst/>
              <a:latin typeface="+mn-lt"/>
              <a:ea typeface="+mn-ea"/>
              <a:cs typeface="+mn-cs"/>
            </a:rPr>
            <a:t>　今後は再任用職員や定年延長</a:t>
          </a:r>
          <a:r>
            <a:rPr kumimoji="1" lang="ja-JP" altLang="en-US" sz="1100">
              <a:solidFill>
                <a:schemeClr val="dk1"/>
              </a:solidFill>
              <a:effectLst/>
              <a:latin typeface="+mn-lt"/>
              <a:ea typeface="+mn-ea"/>
              <a:cs typeface="+mn-cs"/>
            </a:rPr>
            <a:t>による影響を考慮</a:t>
          </a:r>
          <a:r>
            <a:rPr kumimoji="1" lang="ja-JP" altLang="ja-JP" sz="1100">
              <a:solidFill>
                <a:schemeClr val="dk1"/>
              </a:solidFill>
              <a:effectLst/>
              <a:latin typeface="+mn-lt"/>
              <a:ea typeface="+mn-ea"/>
              <a:cs typeface="+mn-cs"/>
            </a:rPr>
            <a:t>しつつ、定員管理計画に基づ</a:t>
          </a:r>
          <a:r>
            <a:rPr kumimoji="1" lang="ja-JP" altLang="en-US" sz="1100">
              <a:solidFill>
                <a:schemeClr val="dk1"/>
              </a:solidFill>
              <a:effectLst/>
              <a:latin typeface="+mn-lt"/>
              <a:ea typeface="+mn-ea"/>
              <a:cs typeface="+mn-cs"/>
            </a:rPr>
            <a:t>く計画的な職員採用に努めるとともに、</a:t>
          </a:r>
          <a:r>
            <a:rPr kumimoji="1" lang="ja-JP" altLang="ja-JP" sz="1100">
              <a:solidFill>
                <a:schemeClr val="dk1"/>
              </a:solidFill>
              <a:effectLst/>
              <a:latin typeface="+mn-lt"/>
              <a:ea typeface="+mn-ea"/>
              <a:cs typeface="+mn-cs"/>
            </a:rPr>
            <a:t>適材適所・適正配置を基本とした定員管理を推進していく。</a:t>
          </a:r>
          <a:endParaRPr lang="ja-JP" altLang="ja-JP" sz="8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125549</xdr:rowOff>
    </xdr:from>
    <xdr:to>
      <xdr:col>81</xdr:col>
      <xdr:colOff>44450</xdr:colOff>
      <xdr:row>65</xdr:row>
      <xdr:rowOff>81643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98349"/>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125549</xdr:rowOff>
    </xdr:from>
    <xdr:to>
      <xdr:col>77</xdr:col>
      <xdr:colOff>44450</xdr:colOff>
      <xdr:row>64</xdr:row>
      <xdr:rowOff>127272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983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127272</xdr:rowOff>
    </xdr:from>
    <xdr:to>
      <xdr:col>72</xdr:col>
      <xdr:colOff>203200</xdr:colOff>
      <xdr:row>64</xdr:row>
      <xdr:rowOff>130719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110007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87630</xdr:rowOff>
    </xdr:from>
    <xdr:to>
      <xdr:col>68</xdr:col>
      <xdr:colOff>152400</xdr:colOff>
      <xdr:row>64</xdr:row>
      <xdr:rowOff>130719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60430"/>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159113</xdr:rowOff>
    </xdr:from>
    <xdr:to>
      <xdr:col>64</xdr:col>
      <xdr:colOff>152400</xdr:colOff>
      <xdr:row>63</xdr:row>
      <xdr:rowOff>89263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99440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5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30843</xdr:rowOff>
    </xdr:from>
    <xdr:to>
      <xdr:col>81</xdr:col>
      <xdr:colOff>95250</xdr:colOff>
      <xdr:row>65</xdr:row>
      <xdr:rowOff>132443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2920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4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74749</xdr:rowOff>
    </xdr:from>
    <xdr:to>
      <xdr:col>77</xdr:col>
      <xdr:colOff>95250</xdr:colOff>
      <xdr:row>65</xdr:row>
      <xdr:rowOff>4899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161126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76472</xdr:rowOff>
    </xdr:from>
    <xdr:to>
      <xdr:col>73</xdr:col>
      <xdr:colOff>44450</xdr:colOff>
      <xdr:row>65</xdr:row>
      <xdr:rowOff>6622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162849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79919</xdr:rowOff>
    </xdr:from>
    <xdr:to>
      <xdr:col>68</xdr:col>
      <xdr:colOff>203200</xdr:colOff>
      <xdr:row>65</xdr:row>
      <xdr:rowOff>10069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166296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3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36830</xdr:rowOff>
    </xdr:from>
    <xdr:to>
      <xdr:col>64</xdr:col>
      <xdr:colOff>152400</xdr:colOff>
      <xdr:row>64</xdr:row>
      <xdr:rowOff>138430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123207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し、類似団体平均との差は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と微減</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合併特例債の償還額の減少に伴い</a:t>
          </a:r>
          <a:r>
            <a:rPr kumimoji="1" lang="ja-JP" altLang="ja-JP" sz="1100">
              <a:solidFill>
                <a:schemeClr val="dk1"/>
              </a:solidFill>
              <a:effectLst/>
              <a:latin typeface="+mn-lt"/>
              <a:ea typeface="+mn-ea"/>
              <a:cs typeface="+mn-cs"/>
            </a:rPr>
            <a:t>、公債費は今後減少する見通しであり、予算の選択と集中を徹底し町債発行の平準化に努め、プライマリーバランスの黒字を確保し引き続き比率改善を図る。</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135467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997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43</xdr:row>
      <xdr:rowOff>135467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127423</xdr:rowOff>
    </xdr:from>
    <xdr:to>
      <xdr:col>72</xdr:col>
      <xdr:colOff>203200</xdr:colOff>
      <xdr:row>43</xdr:row>
      <xdr:rowOff>143510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20320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142681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将来負担比率については、将来負担額を充当可能財源となる充当可能基金等が下回ったことにより、</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が２年ぶりに</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％と計上された</a:t>
          </a:r>
          <a:r>
            <a:rPr kumimoji="1" lang="ja-JP" altLang="ja-JP" sz="1100">
              <a:solidFill>
                <a:schemeClr val="dk1"/>
              </a:solidFill>
              <a:effectLst/>
              <a:latin typeface="+mn-lt"/>
              <a:ea typeface="+mn-ea"/>
              <a:cs typeface="+mn-cs"/>
            </a:rPr>
            <a:t>。</a:t>
          </a:r>
          <a:endParaRPr lang="ja-JP" altLang="ja-JP" sz="800">
            <a:effectLst/>
          </a:endParaRPr>
        </a:p>
        <a:p>
          <a:r>
            <a:rPr kumimoji="1" lang="ja-JP" altLang="ja-JP" sz="1100">
              <a:solidFill>
                <a:schemeClr val="dk1"/>
              </a:solidFill>
              <a:effectLst/>
              <a:latin typeface="+mn-lt"/>
              <a:ea typeface="+mn-ea"/>
              <a:cs typeface="+mn-cs"/>
            </a:rPr>
            <a:t>　起債発行の平準化等により地方債現在高</a:t>
          </a:r>
          <a:r>
            <a:rPr kumimoji="1" lang="ja-JP" altLang="en-US" sz="1100">
              <a:solidFill>
                <a:schemeClr val="dk1"/>
              </a:solidFill>
              <a:effectLst/>
              <a:latin typeface="+mn-lt"/>
              <a:ea typeface="+mn-ea"/>
              <a:cs typeface="+mn-cs"/>
            </a:rPr>
            <a:t>はある程度</a:t>
          </a:r>
          <a:r>
            <a:rPr kumimoji="1" lang="ja-JP" altLang="ja-JP" sz="1100">
              <a:solidFill>
                <a:schemeClr val="dk1"/>
              </a:solidFill>
              <a:effectLst/>
              <a:latin typeface="+mn-lt"/>
              <a:ea typeface="+mn-ea"/>
              <a:cs typeface="+mn-cs"/>
            </a:rPr>
            <a:t>コントロール</a:t>
          </a:r>
          <a:r>
            <a:rPr kumimoji="1" lang="ja-JP" altLang="en-US" sz="1100">
              <a:solidFill>
                <a:schemeClr val="dk1"/>
              </a:solidFill>
              <a:effectLst/>
              <a:latin typeface="+mn-lt"/>
              <a:ea typeface="+mn-ea"/>
              <a:cs typeface="+mn-cs"/>
            </a:rPr>
            <a:t>できているが、物価高騰による人件費や物件費の増に伴い基金の取り崩し額が増大し、基金残高が減少する見通しとなっていることから、</a:t>
          </a:r>
          <a:r>
            <a:rPr kumimoji="1" lang="ja-JP" altLang="ja-JP" sz="1100">
              <a:solidFill>
                <a:schemeClr val="dk1"/>
              </a:solidFill>
              <a:effectLst/>
              <a:latin typeface="+mn-lt"/>
              <a:ea typeface="+mn-ea"/>
              <a:cs typeface="+mn-cs"/>
            </a:rPr>
            <a:t>可能な限り有利な起債を活用し算入公債費の確保に努める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基金の計画的な管理運用等により充当可能財源を確保し</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8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62865</xdr:rowOff>
    </xdr:from>
    <xdr:to>
      <xdr:col>68</xdr:col>
      <xdr:colOff>152400</xdr:colOff>
      <xdr:row>15</xdr:row>
      <xdr:rowOff>67219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46316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149696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52524</xdr:rowOff>
    </xdr:from>
    <xdr:to>
      <xdr:col>81</xdr:col>
      <xdr:colOff>95250</xdr:colOff>
      <xdr:row>13</xdr:row>
      <xdr:rowOff>154124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24601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5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xdr:rowOff>
    </xdr:from>
    <xdr:to>
      <xdr:col>68</xdr:col>
      <xdr:colOff>203200</xdr:colOff>
      <xdr:row>14</xdr:row>
      <xdr:rowOff>113665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98442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9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16419</xdr:rowOff>
    </xdr:from>
    <xdr:to>
      <xdr:col>64</xdr:col>
      <xdr:colOff>152400</xdr:colOff>
      <xdr:row>15</xdr:row>
      <xdr:rowOff>118019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102796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7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14,739
14,656
302.92
11,546,655
11,414,400
121,359
6,917,363
9,197,483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したが、類似団体平均との差は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と変わらない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定年延長等の影響で</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に変更がない</a:t>
          </a:r>
          <a:r>
            <a:rPr kumimoji="1" lang="ja-JP" altLang="ja-JP" sz="1100">
              <a:solidFill>
                <a:schemeClr val="dk1"/>
              </a:solidFill>
              <a:effectLst/>
              <a:latin typeface="+mn-lt"/>
              <a:ea typeface="+mn-ea"/>
              <a:cs typeface="+mn-cs"/>
            </a:rPr>
            <a:t>ものの、会計年度任用職員等は増の傾向にあることから、計画的な定員管理の推進が必要である。</a:t>
          </a:r>
          <a:endParaRPr lang="ja-JP" altLang="ja-JP" sz="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131572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一時的なものであり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未利用施設の解体に着手しているが、対象施設の規模により、予算額が前後するため、計画的に取り組む必要があるほか、物価高騰等による委託料の値上げも毎年度進んでいる。</a:t>
          </a:r>
          <a:r>
            <a:rPr kumimoji="1" lang="ja-JP" altLang="ja-JP" sz="1100">
              <a:solidFill>
                <a:schemeClr val="dk1"/>
              </a:solidFill>
              <a:effectLst/>
              <a:latin typeface="+mn-lt"/>
              <a:ea typeface="+mn-ea"/>
              <a:cs typeface="+mn-cs"/>
            </a:rPr>
            <a:t>今後、施設の老朽化に伴う物件費の増加が見込まれることから、公共施設等総合管理計画に基づき施設の統廃合など</a:t>
          </a:r>
          <a:r>
            <a:rPr kumimoji="1" lang="ja-JP" altLang="en-US" sz="1100">
              <a:solidFill>
                <a:schemeClr val="dk1"/>
              </a:solidFill>
              <a:effectLst/>
              <a:latin typeface="+mn-lt"/>
              <a:ea typeface="+mn-ea"/>
              <a:cs typeface="+mn-cs"/>
            </a:rPr>
            <a:t>を着実に進める必要がある</a:t>
          </a:r>
          <a:r>
            <a:rPr kumimoji="1" lang="ja-JP" altLang="ja-JP" sz="110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85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23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140607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94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9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ポイント増加したが、児童手当の拡充等によるものが影響している。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町民サービスに直結する経費であり、町単独事業で子ども医療費給付などを実施しているが、財政を過度に圧迫することのないように注視する必要がある。</a:t>
          </a:r>
          <a:endParaRPr lang="ja-JP" altLang="ja-JP" sz="8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82550</xdr:rowOff>
    </xdr:from>
    <xdr:to>
      <xdr:col>24</xdr:col>
      <xdr:colOff>25400</xdr:colOff>
      <xdr:row>62</xdr:row>
      <xdr:rowOff>63500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5123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82550</xdr:rowOff>
    </xdr:from>
    <xdr:to>
      <xdr:col>24</xdr:col>
      <xdr:colOff>114300</xdr:colOff>
      <xdr:row>55</xdr:row>
      <xdr:rowOff>82550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5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40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56</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271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56</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2710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ポイント縮小し、類似団体比を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ポイント下回った。公共下水道事業特別会計への繰出金の減によ</a:t>
          </a:r>
          <a:r>
            <a:rPr kumimoji="1" lang="ja-JP" altLang="en-US" sz="1100">
              <a:solidFill>
                <a:schemeClr val="dk1"/>
              </a:solidFill>
              <a:effectLst/>
              <a:latin typeface="+mn-lt"/>
              <a:ea typeface="+mn-ea"/>
              <a:cs typeface="+mn-cs"/>
            </a:rPr>
            <a:t>るもので、</a:t>
          </a:r>
          <a:r>
            <a:rPr kumimoji="1" lang="ja-JP" altLang="ja-JP" sz="1100">
              <a:solidFill>
                <a:schemeClr val="dk1"/>
              </a:solidFill>
              <a:effectLst/>
              <a:latin typeface="+mn-lt"/>
              <a:ea typeface="+mn-ea"/>
              <a:cs typeface="+mn-cs"/>
            </a:rPr>
            <a:t>繰出金の経常経費全体で</a:t>
          </a:r>
          <a:r>
            <a:rPr kumimoji="1" lang="en-US" altLang="ja-JP" sz="1100">
              <a:solidFill>
                <a:schemeClr val="dk1"/>
              </a:solidFill>
              <a:effectLst/>
              <a:latin typeface="+mn-lt"/>
              <a:ea typeface="+mn-ea"/>
              <a:cs typeface="+mn-cs"/>
            </a:rPr>
            <a:t>26,680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の減となったもの。</a:t>
          </a:r>
          <a:endParaRPr lang="ja-JP" altLang="ja-JP" sz="900">
            <a:effectLst/>
          </a:endParaRPr>
        </a:p>
        <a:p>
          <a:r>
            <a:rPr kumimoji="1" lang="ja-JP" altLang="ja-JP" sz="1100">
              <a:solidFill>
                <a:schemeClr val="dk1"/>
              </a:solidFill>
              <a:effectLst/>
              <a:latin typeface="+mn-lt"/>
              <a:ea typeface="+mn-ea"/>
              <a:cs typeface="+mn-cs"/>
            </a:rPr>
            <a:t>　特別会計においては独立採算の原則に立ち、一般会計に負担が生じる繰り入れに依存しないように、引き続き努める。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098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60</xdr:row>
      <xdr:rowOff>78015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956800"/>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60</xdr:row>
      <xdr:rowOff>78015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101690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59</xdr:row>
      <xdr:rowOff>53522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532257"/>
          <a:ext cx="889000" cy="6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103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114499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163484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し、類似団体平均との差は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ポイントに拡大した。</a:t>
          </a:r>
          <a:endParaRPr lang="ja-JP" altLang="ja-JP" sz="9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下水道事業の法適化に伴い、下水道事業会計補助金（</a:t>
          </a:r>
          <a:r>
            <a:rPr kumimoji="1" lang="en-US" altLang="ja-JP" sz="1100">
              <a:solidFill>
                <a:schemeClr val="dk1"/>
              </a:solidFill>
              <a:effectLst/>
              <a:latin typeface="+mn-lt"/>
              <a:ea typeface="+mn-ea"/>
              <a:cs typeface="+mn-cs"/>
            </a:rPr>
            <a:t>273,262</a:t>
          </a:r>
          <a:r>
            <a:rPr kumimoji="1" lang="ja-JP" altLang="en-US" sz="1100">
              <a:solidFill>
                <a:schemeClr val="dk1"/>
              </a:solidFill>
              <a:effectLst/>
              <a:latin typeface="+mn-lt"/>
              <a:ea typeface="+mn-ea"/>
              <a:cs typeface="+mn-cs"/>
            </a:rPr>
            <a:t>千円）が皆増となったことによる影響が大きい</a:t>
          </a:r>
          <a:r>
            <a:rPr kumimoji="1" lang="ja-JP" altLang="ja-JP" sz="1100">
              <a:solidFill>
                <a:schemeClr val="dk1"/>
              </a:solidFill>
              <a:effectLst/>
              <a:latin typeface="+mn-lt"/>
              <a:ea typeface="+mn-ea"/>
              <a:cs typeface="+mn-cs"/>
            </a:rPr>
            <a:t>。</a:t>
          </a:r>
          <a:endParaRPr lang="ja-JP" altLang="ja-JP" sz="900">
            <a:effectLst/>
          </a:endParaRPr>
        </a:p>
        <a:p>
          <a:r>
            <a:rPr kumimoji="1" lang="ja-JP" altLang="ja-JP" sz="1100">
              <a:solidFill>
                <a:schemeClr val="dk1"/>
              </a:solidFill>
              <a:effectLst/>
              <a:latin typeface="+mn-lt"/>
              <a:ea typeface="+mn-ea"/>
              <a:cs typeface="+mn-cs"/>
            </a:rPr>
            <a:t>　今後とも、通常事業分については町単独補助金の整理や合理化を図り、補助費等の抑制に努める。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5007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135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ポイント減少し、類似団体平均との差は</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ポイントに縮小した。</a:t>
          </a:r>
          <a:endParaRPr lang="ja-JP" altLang="ja-JP" sz="800">
            <a:effectLst/>
          </a:endParaRPr>
        </a:p>
        <a:p>
          <a:r>
            <a:rPr kumimoji="1" lang="ja-JP" altLang="ja-JP" sz="1100">
              <a:solidFill>
                <a:schemeClr val="dk1"/>
              </a:solidFill>
              <a:effectLst/>
              <a:latin typeface="+mn-lt"/>
              <a:ea typeface="+mn-ea"/>
              <a:cs typeface="+mn-cs"/>
            </a:rPr>
            <a:t>　公債費は今後</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減少していくが、</a:t>
          </a:r>
          <a:r>
            <a:rPr kumimoji="1" lang="ja-JP" altLang="en-US" sz="1100">
              <a:solidFill>
                <a:schemeClr val="dk1"/>
              </a:solidFill>
              <a:effectLst/>
              <a:latin typeface="+mn-lt"/>
              <a:ea typeface="+mn-ea"/>
              <a:cs typeface="+mn-cs"/>
            </a:rPr>
            <a:t>健康福祉総合センターの整備等により、数年後には増加に転じることが見込まれており、</a:t>
          </a:r>
          <a:r>
            <a:rPr kumimoji="1" lang="ja-JP" altLang="ja-JP" sz="1100">
              <a:solidFill>
                <a:schemeClr val="dk1"/>
              </a:solidFill>
              <a:effectLst/>
              <a:latin typeface="+mn-lt"/>
              <a:ea typeface="+mn-ea"/>
              <a:cs typeface="+mn-cs"/>
            </a:rPr>
            <a:t>今後においてもプライマリーバランスの確保、実質公債費比率の動向を見極めながら、緊急性、必要性を検討し事業の取捨選択に努める。</a:t>
          </a:r>
          <a:endParaRPr lang="ja-JP" altLang="ja-JP" sz="8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79</xdr:row>
      <xdr:rowOff>33274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542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5351</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33274</xdr:rowOff>
    </xdr:from>
    <xdr:to>
      <xdr:col>24</xdr:col>
      <xdr:colOff>114300</xdr:colOff>
      <xdr:row>79</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577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79</xdr:row>
      <xdr:rowOff>14987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90956"/>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595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778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33274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147083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ポイント拡大し、類似団体平均が前年度から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ポイント拡大した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800">
            <a:effectLst/>
          </a:endParaRPr>
        </a:p>
        <a:p>
          <a:r>
            <a:rPr kumimoji="1" lang="ja-JP" altLang="ja-JP" sz="1100">
              <a:solidFill>
                <a:schemeClr val="dk1"/>
              </a:solidFill>
              <a:effectLst/>
              <a:latin typeface="+mn-lt"/>
              <a:ea typeface="+mn-ea"/>
              <a:cs typeface="+mn-cs"/>
            </a:rPr>
            <a:t>　経常的支出のうち</a:t>
          </a:r>
          <a:r>
            <a:rPr kumimoji="1" lang="ja-JP" altLang="en-US" sz="1100">
              <a:solidFill>
                <a:schemeClr val="dk1"/>
              </a:solidFill>
              <a:effectLst/>
              <a:latin typeface="+mn-lt"/>
              <a:ea typeface="+mn-ea"/>
              <a:cs typeface="+mn-cs"/>
            </a:rPr>
            <a:t>特に人件費の増が大きな</a:t>
          </a:r>
          <a:r>
            <a:rPr kumimoji="1" lang="ja-JP" altLang="ja-JP" sz="1100">
              <a:solidFill>
                <a:schemeClr val="dk1"/>
              </a:solidFill>
              <a:effectLst/>
              <a:latin typeface="+mn-lt"/>
              <a:ea typeface="+mn-ea"/>
              <a:cs typeface="+mn-cs"/>
            </a:rPr>
            <a:t>要因となっている。</a:t>
          </a:r>
          <a:endParaRPr lang="ja-JP" altLang="ja-JP" sz="800">
            <a:effectLst/>
          </a:endParaRPr>
        </a:p>
        <a:p>
          <a:r>
            <a:rPr kumimoji="1" lang="ja-JP" altLang="ja-JP" sz="1100">
              <a:solidFill>
                <a:schemeClr val="dk1"/>
              </a:solidFill>
              <a:effectLst/>
              <a:latin typeface="+mn-lt"/>
              <a:ea typeface="+mn-ea"/>
              <a:cs typeface="+mn-cs"/>
            </a:rPr>
            <a:t>　経常経費であり簡単に削減することのできない費目ではあるが、町単独補助金の整理合理化を図るなどし、引き続き抑制に努める。</a:t>
          </a:r>
          <a:endParaRPr lang="ja-JP" altLang="ja-JP" sz="8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88137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679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78</xdr:row>
      <xdr:rowOff>99568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2900"/>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601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75</xdr:row>
      <xdr:rowOff>56134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60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159004</xdr:rowOff>
    </xdr:from>
    <xdr:to>
      <xdr:col>69</xdr:col>
      <xdr:colOff>92075</xdr:colOff>
      <xdr:row>75</xdr:row>
      <xdr:rowOff>56134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50340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xdr:rowOff>
    </xdr:from>
    <xdr:to>
      <xdr:col>69</xdr:col>
      <xdr:colOff>142875</xdr:colOff>
      <xdr:row>75</xdr:row>
      <xdr:rowOff>106934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117111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57912</xdr:rowOff>
    </xdr:from>
    <xdr:to>
      <xdr:col>74</xdr:col>
      <xdr:colOff>31750</xdr:colOff>
      <xdr:row>74</xdr:row>
      <xdr:rowOff>159512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169689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108204</xdr:rowOff>
    </xdr:from>
    <xdr:to>
      <xdr:col>65</xdr:col>
      <xdr:colOff>53975</xdr:colOff>
      <xdr:row>73</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135484</xdr:rowOff>
    </xdr:from>
    <xdr:to>
      <xdr:col>29</xdr:col>
      <xdr:colOff>127000</xdr:colOff>
      <xdr:row>13</xdr:row>
      <xdr:rowOff>2324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69059"/>
          <a:ext cx="647700" cy="209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2324</xdr:rowOff>
    </xdr:from>
    <xdr:to>
      <xdr:col>26</xdr:col>
      <xdr:colOff>50800</xdr:colOff>
      <xdr:row>13</xdr:row>
      <xdr:rowOff>60452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78799"/>
          <a:ext cx="698500" cy="5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60452</xdr:rowOff>
    </xdr:from>
    <xdr:to>
      <xdr:col>22</xdr:col>
      <xdr:colOff>114300</xdr:colOff>
      <xdr:row>13</xdr:row>
      <xdr:rowOff>115926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6927"/>
          <a:ext cx="698500" cy="55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115926</xdr:rowOff>
    </xdr:from>
    <xdr:to>
      <xdr:col>18</xdr:col>
      <xdr:colOff>177800</xdr:colOff>
      <xdr:row>13</xdr:row>
      <xdr:rowOff>169088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2401"/>
          <a:ext cx="698500" cy="5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90411</xdr:rowOff>
    </xdr:from>
    <xdr:to>
      <xdr:col>15</xdr:col>
      <xdr:colOff>101600</xdr:colOff>
      <xdr:row>16</xdr:row>
      <xdr:rowOff>20561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84684</xdr:rowOff>
    </xdr:from>
    <xdr:to>
      <xdr:col>29</xdr:col>
      <xdr:colOff>177800</xdr:colOff>
      <xdr:row>12</xdr:row>
      <xdr:rowOff>14834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1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31361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6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122974</xdr:rowOff>
    </xdr:from>
    <xdr:to>
      <xdr:col>26</xdr:col>
      <xdr:colOff>101600</xdr:colOff>
      <xdr:row>13</xdr:row>
      <xdr:rowOff>53124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2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63301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96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9652</xdr:rowOff>
    </xdr:from>
    <xdr:to>
      <xdr:col>22</xdr:col>
      <xdr:colOff>165100</xdr:colOff>
      <xdr:row>13</xdr:row>
      <xdr:rowOff>111252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121429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65126</xdr:rowOff>
    </xdr:from>
    <xdr:to>
      <xdr:col>19</xdr:col>
      <xdr:colOff>38100</xdr:colOff>
      <xdr:row>13</xdr:row>
      <xdr:rowOff>166726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1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118288</xdr:rowOff>
    </xdr:from>
    <xdr:to>
      <xdr:col>15</xdr:col>
      <xdr:colOff>101600</xdr:colOff>
      <xdr:row>14</xdr:row>
      <xdr:rowOff>48438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58615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104121</xdr:rowOff>
    </xdr:from>
    <xdr:to>
      <xdr:col>29</xdr:col>
      <xdr:colOff>127000</xdr:colOff>
      <xdr:row>34</xdr:row>
      <xdr:rowOff>132677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71571"/>
          <a:ext cx="647700" cy="2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39865</xdr:rowOff>
    </xdr:from>
    <xdr:to>
      <xdr:col>26</xdr:col>
      <xdr:colOff>50800</xdr:colOff>
      <xdr:row>34</xdr:row>
      <xdr:rowOff>104121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07315"/>
          <a:ext cx="698500" cy="6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39865</xdr:rowOff>
    </xdr:from>
    <xdr:to>
      <xdr:col>22</xdr:col>
      <xdr:colOff>114300</xdr:colOff>
      <xdr:row>34</xdr:row>
      <xdr:rowOff>147136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07315"/>
          <a:ext cx="698500" cy="10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147136</xdr:rowOff>
    </xdr:from>
    <xdr:to>
      <xdr:col>18</xdr:col>
      <xdr:colOff>177800</xdr:colOff>
      <xdr:row>34</xdr:row>
      <xdr:rowOff>187770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14586"/>
          <a:ext cx="698500" cy="40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310229</xdr:rowOff>
    </xdr:from>
    <xdr:to>
      <xdr:col>15</xdr:col>
      <xdr:colOff>101600</xdr:colOff>
      <xdr:row>35</xdr:row>
      <xdr:rowOff>68929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7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53706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81877</xdr:rowOff>
    </xdr:from>
    <xdr:to>
      <xdr:col>29</xdr:col>
      <xdr:colOff>177800</xdr:colOff>
      <xdr:row>34</xdr:row>
      <xdr:rowOff>183477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4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269854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9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53321</xdr:rowOff>
    </xdr:from>
    <xdr:to>
      <xdr:col>26</xdr:col>
      <xdr:colOff>101600</xdr:colOff>
      <xdr:row>34</xdr:row>
      <xdr:rowOff>154921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2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165098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9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331965</xdr:rowOff>
    </xdr:from>
    <xdr:to>
      <xdr:col>22</xdr:col>
      <xdr:colOff>165100</xdr:colOff>
      <xdr:row>34</xdr:row>
      <xdr:rowOff>90665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56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100842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96336</xdr:rowOff>
    </xdr:from>
    <xdr:to>
      <xdr:col>19</xdr:col>
      <xdr:colOff>38100</xdr:colOff>
      <xdr:row>34</xdr:row>
      <xdr:rowOff>197936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6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208113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3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136970</xdr:rowOff>
    </xdr:from>
    <xdr:to>
      <xdr:col>15</xdr:col>
      <xdr:colOff>101600</xdr:colOff>
      <xdr:row>34</xdr:row>
      <xdr:rowOff>238570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0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248747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14,739
14,656
302.92
11,546,655
11,414,400
121,359
6,917,363
9,197,483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27394</xdr:rowOff>
    </xdr:from>
    <xdr:to>
      <xdr:col>24</xdr:col>
      <xdr:colOff>63500</xdr:colOff>
      <xdr:row>34</xdr:row>
      <xdr:rowOff>55728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5244"/>
          <a:ext cx="838200" cy="19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55728</xdr:rowOff>
    </xdr:from>
    <xdr:to>
      <xdr:col>19</xdr:col>
      <xdr:colOff>177800</xdr:colOff>
      <xdr:row>34</xdr:row>
      <xdr:rowOff>76556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5028"/>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76556</xdr:rowOff>
    </xdr:from>
    <xdr:to>
      <xdr:col>15</xdr:col>
      <xdr:colOff>50800</xdr:colOff>
      <xdr:row>34</xdr:row>
      <xdr:rowOff>117805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5856"/>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117805</xdr:rowOff>
    </xdr:from>
    <xdr:to>
      <xdr:col>10</xdr:col>
      <xdr:colOff>114300</xdr:colOff>
      <xdr:row>34</xdr:row>
      <xdr:rowOff>126936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7105"/>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70015</xdr:rowOff>
    </xdr:from>
    <xdr:to>
      <xdr:col>6</xdr:col>
      <xdr:colOff>38100</xdr:colOff>
      <xdr:row>36</xdr:row>
      <xdr:rowOff>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162742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148044</xdr:rowOff>
    </xdr:from>
    <xdr:to>
      <xdr:col>24</xdr:col>
      <xdr:colOff>114300</xdr:colOff>
      <xdr:row>33</xdr:row>
      <xdr:rowOff>78194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170921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4928</xdr:rowOff>
    </xdr:from>
    <xdr:to>
      <xdr:col>20</xdr:col>
      <xdr:colOff>38100</xdr:colOff>
      <xdr:row>34</xdr:row>
      <xdr:rowOff>106528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123055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25756</xdr:rowOff>
    </xdr:from>
    <xdr:to>
      <xdr:col>15</xdr:col>
      <xdr:colOff>101600</xdr:colOff>
      <xdr:row>34</xdr:row>
      <xdr:rowOff>127356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143883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67005</xdr:rowOff>
    </xdr:from>
    <xdr:to>
      <xdr:col>10</xdr:col>
      <xdr:colOff>165100</xdr:colOff>
      <xdr:row>34</xdr:row>
      <xdr:rowOff>168605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76136</xdr:rowOff>
    </xdr:from>
    <xdr:to>
      <xdr:col>6</xdr:col>
      <xdr:colOff>38100</xdr:colOff>
      <xdr:row>35</xdr:row>
      <xdr:rowOff>6286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22813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7617</xdr:rowOff>
    </xdr:from>
    <xdr:to>
      <xdr:col>24</xdr:col>
      <xdr:colOff>63500</xdr:colOff>
      <xdr:row>58</xdr:row>
      <xdr:rowOff>8436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51717"/>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7617</xdr:rowOff>
    </xdr:from>
    <xdr:to>
      <xdr:col>19</xdr:col>
      <xdr:colOff>177800</xdr:colOff>
      <xdr:row>58</xdr:row>
      <xdr:rowOff>28656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1717"/>
          <a:ext cx="8890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28656</xdr:rowOff>
    </xdr:from>
    <xdr:to>
      <xdr:col>15</xdr:col>
      <xdr:colOff>50800</xdr:colOff>
      <xdr:row>58</xdr:row>
      <xdr:rowOff>39539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2756"/>
          <a:ext cx="8890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39539</xdr:rowOff>
    </xdr:from>
    <xdr:to>
      <xdr:col>10</xdr:col>
      <xdr:colOff>114300</xdr:colOff>
      <xdr:row>58</xdr:row>
      <xdr:rowOff>55086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3639"/>
          <a:ext cx="8890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135985</xdr:rowOff>
    </xdr:from>
    <xdr:to>
      <xdr:col>6</xdr:col>
      <xdr:colOff>38100</xdr:colOff>
      <xdr:row>58</xdr:row>
      <xdr:rowOff>66135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0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82662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8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129086</xdr:rowOff>
    </xdr:from>
    <xdr:to>
      <xdr:col>24</xdr:col>
      <xdr:colOff>114300</xdr:colOff>
      <xdr:row>58</xdr:row>
      <xdr:rowOff>59236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128267</xdr:rowOff>
    </xdr:from>
    <xdr:to>
      <xdr:col>20</xdr:col>
      <xdr:colOff>38100</xdr:colOff>
      <xdr:row>58</xdr:row>
      <xdr:rowOff>58417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74944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149306</xdr:rowOff>
    </xdr:from>
    <xdr:to>
      <xdr:col>15</xdr:col>
      <xdr:colOff>101600</xdr:colOff>
      <xdr:row>58</xdr:row>
      <xdr:rowOff>79456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95983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69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160189</xdr:rowOff>
    </xdr:from>
    <xdr:to>
      <xdr:col>10</xdr:col>
      <xdr:colOff>165100</xdr:colOff>
      <xdr:row>58</xdr:row>
      <xdr:rowOff>90339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106866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4286</xdr:rowOff>
    </xdr:from>
    <xdr:to>
      <xdr:col>6</xdr:col>
      <xdr:colOff>38100</xdr:colOff>
      <xdr:row>58</xdr:row>
      <xdr:rowOff>105886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150978</xdr:rowOff>
    </xdr:from>
    <xdr:to>
      <xdr:col>24</xdr:col>
      <xdr:colOff>63500</xdr:colOff>
      <xdr:row>75</xdr:row>
      <xdr:rowOff>10693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838278"/>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150978</xdr:rowOff>
    </xdr:from>
    <xdr:to>
      <xdr:col>19</xdr:col>
      <xdr:colOff>177800</xdr:colOff>
      <xdr:row>76</xdr:row>
      <xdr:rowOff>58813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838278"/>
          <a:ext cx="889000" cy="25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58813</xdr:rowOff>
    </xdr:from>
    <xdr:to>
      <xdr:col>15</xdr:col>
      <xdr:colOff>50800</xdr:colOff>
      <xdr:row>76</xdr:row>
      <xdr:rowOff>135356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89013"/>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135356</xdr:rowOff>
    </xdr:from>
    <xdr:to>
      <xdr:col>10</xdr:col>
      <xdr:colOff>114300</xdr:colOff>
      <xdr:row>77</xdr:row>
      <xdr:rowOff>31648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65556"/>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89433</xdr:rowOff>
    </xdr:from>
    <xdr:to>
      <xdr:col>6</xdr:col>
      <xdr:colOff>38100</xdr:colOff>
      <xdr:row>77</xdr:row>
      <xdr:rowOff>19583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36110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2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131343</xdr:rowOff>
    </xdr:from>
    <xdr:to>
      <xdr:col>24</xdr:col>
      <xdr:colOff>114300</xdr:colOff>
      <xdr:row>75</xdr:row>
      <xdr:rowOff>61493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154220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100178</xdr:rowOff>
    </xdr:from>
    <xdr:to>
      <xdr:col>20</xdr:col>
      <xdr:colOff>38100</xdr:colOff>
      <xdr:row>75</xdr:row>
      <xdr:rowOff>30328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46855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8013</xdr:rowOff>
    </xdr:from>
    <xdr:to>
      <xdr:col>15</xdr:col>
      <xdr:colOff>101600</xdr:colOff>
      <xdr:row>76</xdr:row>
      <xdr:rowOff>109613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126140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1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84556</xdr:rowOff>
    </xdr:from>
    <xdr:to>
      <xdr:col>10</xdr:col>
      <xdr:colOff>165100</xdr:colOff>
      <xdr:row>77</xdr:row>
      <xdr:rowOff>14706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31234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8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152298</xdr:rowOff>
    </xdr:from>
    <xdr:to>
      <xdr:col>6</xdr:col>
      <xdr:colOff>38100</xdr:colOff>
      <xdr:row>77</xdr:row>
      <xdr:rowOff>82448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73575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20662</xdr:rowOff>
    </xdr:from>
    <xdr:to>
      <xdr:col>24</xdr:col>
      <xdr:colOff>63500</xdr:colOff>
      <xdr:row>94</xdr:row>
      <xdr:rowOff>156947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136962"/>
          <a:ext cx="838200" cy="1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20662</xdr:rowOff>
    </xdr:from>
    <xdr:to>
      <xdr:col>19</xdr:col>
      <xdr:colOff>177800</xdr:colOff>
      <xdr:row>94</xdr:row>
      <xdr:rowOff>67678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36962"/>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135446</xdr:rowOff>
    </xdr:from>
    <xdr:to>
      <xdr:col>15</xdr:col>
      <xdr:colOff>50800</xdr:colOff>
      <xdr:row>94</xdr:row>
      <xdr:rowOff>67678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80296"/>
          <a:ext cx="889000" cy="1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135446</xdr:rowOff>
    </xdr:from>
    <xdr:to>
      <xdr:col>10</xdr:col>
      <xdr:colOff>114300</xdr:colOff>
      <xdr:row>96</xdr:row>
      <xdr:rowOff>291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0296"/>
          <a:ext cx="889000" cy="37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49809</xdr:rowOff>
    </xdr:from>
    <xdr:to>
      <xdr:col>6</xdr:col>
      <xdr:colOff>38100</xdr:colOff>
      <xdr:row>95</xdr:row>
      <xdr:rowOff>151409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3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167936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106147</xdr:rowOff>
    </xdr:from>
    <xdr:to>
      <xdr:col>24</xdr:col>
      <xdr:colOff>114300</xdr:colOff>
      <xdr:row>95</xdr:row>
      <xdr:rowOff>36297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84574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141312</xdr:rowOff>
    </xdr:from>
    <xdr:to>
      <xdr:col>20</xdr:col>
      <xdr:colOff>38100</xdr:colOff>
      <xdr:row>94</xdr:row>
      <xdr:rowOff>71462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87989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8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16878</xdr:rowOff>
    </xdr:from>
    <xdr:to>
      <xdr:col>15</xdr:col>
      <xdr:colOff>101600</xdr:colOff>
      <xdr:row>94</xdr:row>
      <xdr:rowOff>118478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135005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84646</xdr:rowOff>
    </xdr:from>
    <xdr:to>
      <xdr:col>10</xdr:col>
      <xdr:colOff>165100</xdr:colOff>
      <xdr:row>94</xdr:row>
      <xdr:rowOff>14796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31323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0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120941</xdr:rowOff>
    </xdr:from>
    <xdr:to>
      <xdr:col>6</xdr:col>
      <xdr:colOff>38100</xdr:colOff>
      <xdr:row>96</xdr:row>
      <xdr:rowOff>51091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42218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51753</xdr:rowOff>
    </xdr:from>
    <xdr:to>
      <xdr:col>55</xdr:col>
      <xdr:colOff>0</xdr:colOff>
      <xdr:row>35</xdr:row>
      <xdr:rowOff>57870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81053"/>
          <a:ext cx="838200" cy="17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57870</xdr:rowOff>
    </xdr:from>
    <xdr:to>
      <xdr:col>50</xdr:col>
      <xdr:colOff>114300</xdr:colOff>
      <xdr:row>35</xdr:row>
      <xdr:rowOff>90094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58620"/>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124050</xdr:rowOff>
    </xdr:from>
    <xdr:to>
      <xdr:col>45</xdr:col>
      <xdr:colOff>177800</xdr:colOff>
      <xdr:row>35</xdr:row>
      <xdr:rowOff>90094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53350"/>
          <a:ext cx="889000" cy="13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28372</xdr:rowOff>
    </xdr:from>
    <xdr:to>
      <xdr:col>41</xdr:col>
      <xdr:colOff>50800</xdr:colOff>
      <xdr:row>34</xdr:row>
      <xdr:rowOff>124050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514772"/>
          <a:ext cx="889000" cy="43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126482</xdr:rowOff>
    </xdr:from>
    <xdr:to>
      <xdr:col>36</xdr:col>
      <xdr:colOff>165100</xdr:colOff>
      <xdr:row>33</xdr:row>
      <xdr:rowOff>56632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47759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0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953</xdr:rowOff>
    </xdr:from>
    <xdr:to>
      <xdr:col>55</xdr:col>
      <xdr:colOff>50800</xdr:colOff>
      <xdr:row>34</xdr:row>
      <xdr:rowOff>102553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23830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7070</xdr:rowOff>
    </xdr:from>
    <xdr:to>
      <xdr:col>50</xdr:col>
      <xdr:colOff>165100</xdr:colOff>
      <xdr:row>35</xdr:row>
      <xdr:rowOff>108670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125197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39294</xdr:rowOff>
    </xdr:from>
    <xdr:to>
      <xdr:col>46</xdr:col>
      <xdr:colOff>38100</xdr:colOff>
      <xdr:row>35</xdr:row>
      <xdr:rowOff>140894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157421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1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73250</xdr:rowOff>
    </xdr:from>
    <xdr:to>
      <xdr:col>41</xdr:col>
      <xdr:colOff>101600</xdr:colOff>
      <xdr:row>35</xdr:row>
      <xdr:rowOff>3400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19927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7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149022</xdr:rowOff>
    </xdr:from>
    <xdr:to>
      <xdr:col>36</xdr:col>
      <xdr:colOff>165100</xdr:colOff>
      <xdr:row>32</xdr:row>
      <xdr:rowOff>79172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4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95699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2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117389</xdr:rowOff>
    </xdr:from>
    <xdr:to>
      <xdr:col>55</xdr:col>
      <xdr:colOff>0</xdr:colOff>
      <xdr:row>58</xdr:row>
      <xdr:rowOff>44008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90039"/>
          <a:ext cx="8382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44008</xdr:rowOff>
    </xdr:from>
    <xdr:to>
      <xdr:col>50</xdr:col>
      <xdr:colOff>114300</xdr:colOff>
      <xdr:row>58</xdr:row>
      <xdr:rowOff>64381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88108"/>
          <a:ext cx="889000" cy="2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32816</xdr:rowOff>
    </xdr:from>
    <xdr:to>
      <xdr:col>45</xdr:col>
      <xdr:colOff>177800</xdr:colOff>
      <xdr:row>58</xdr:row>
      <xdr:rowOff>64381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05466"/>
          <a:ext cx="889000" cy="2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32816</xdr:rowOff>
    </xdr:from>
    <xdr:to>
      <xdr:col>41</xdr:col>
      <xdr:colOff>50800</xdr:colOff>
      <xdr:row>57</xdr:row>
      <xdr:rowOff>134433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05466"/>
          <a:ext cx="889000" cy="10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66589</xdr:rowOff>
    </xdr:from>
    <xdr:to>
      <xdr:col>55</xdr:col>
      <xdr:colOff>50800</xdr:colOff>
      <xdr:row>57</xdr:row>
      <xdr:rowOff>168189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45016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164658</xdr:rowOff>
    </xdr:from>
    <xdr:to>
      <xdr:col>50</xdr:col>
      <xdr:colOff>165100</xdr:colOff>
      <xdr:row>58</xdr:row>
      <xdr:rowOff>94808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85935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13581</xdr:rowOff>
    </xdr:from>
    <xdr:to>
      <xdr:col>46</xdr:col>
      <xdr:colOff>38100</xdr:colOff>
      <xdr:row>58</xdr:row>
      <xdr:rowOff>115181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106308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5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153466</xdr:rowOff>
    </xdr:from>
    <xdr:to>
      <xdr:col>41</xdr:col>
      <xdr:colOff>101600</xdr:colOff>
      <xdr:row>57</xdr:row>
      <xdr:rowOff>83616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100143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5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83633</xdr:rowOff>
    </xdr:from>
    <xdr:to>
      <xdr:col>36</xdr:col>
      <xdr:colOff>165100</xdr:colOff>
      <xdr:row>58</xdr:row>
      <xdr:rowOff>13783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5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148634</xdr:rowOff>
    </xdr:from>
    <xdr:to>
      <xdr:col>55</xdr:col>
      <xdr:colOff>0</xdr:colOff>
      <xdr:row>78</xdr:row>
      <xdr:rowOff>33072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78834"/>
          <a:ext cx="838200" cy="2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33072</xdr:rowOff>
    </xdr:from>
    <xdr:to>
      <xdr:col>50</xdr:col>
      <xdr:colOff>114300</xdr:colOff>
      <xdr:row>78</xdr:row>
      <xdr:rowOff>52950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6172"/>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13869</xdr:rowOff>
    </xdr:from>
    <xdr:to>
      <xdr:col>45</xdr:col>
      <xdr:colOff>177800</xdr:colOff>
      <xdr:row>78</xdr:row>
      <xdr:rowOff>52950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6969"/>
          <a:ext cx="889000" cy="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13869</xdr:rowOff>
    </xdr:from>
    <xdr:to>
      <xdr:col>41</xdr:col>
      <xdr:colOff>50800</xdr:colOff>
      <xdr:row>78</xdr:row>
      <xdr:rowOff>22245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86969"/>
          <a:ext cx="889000" cy="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156099</xdr:rowOff>
    </xdr:from>
    <xdr:to>
      <xdr:col>36</xdr:col>
      <xdr:colOff>165100</xdr:colOff>
      <xdr:row>77</xdr:row>
      <xdr:rowOff>86249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97834</xdr:rowOff>
    </xdr:from>
    <xdr:to>
      <xdr:col>55</xdr:col>
      <xdr:colOff>50800</xdr:colOff>
      <xdr:row>77</xdr:row>
      <xdr:rowOff>27984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120711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153722</xdr:rowOff>
    </xdr:from>
    <xdr:to>
      <xdr:col>50</xdr:col>
      <xdr:colOff>165100</xdr:colOff>
      <xdr:row>78</xdr:row>
      <xdr:rowOff>83872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74999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2150</xdr:rowOff>
    </xdr:from>
    <xdr:to>
      <xdr:col>46</xdr:col>
      <xdr:colOff>38100</xdr:colOff>
      <xdr:row>78</xdr:row>
      <xdr:rowOff>103750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94877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134519</xdr:rowOff>
    </xdr:from>
    <xdr:to>
      <xdr:col>41</xdr:col>
      <xdr:colOff>101600</xdr:colOff>
      <xdr:row>78</xdr:row>
      <xdr:rowOff>64669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55796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142895</xdr:rowOff>
    </xdr:from>
    <xdr:to>
      <xdr:col>36</xdr:col>
      <xdr:colOff>165100</xdr:colOff>
      <xdr:row>78</xdr:row>
      <xdr:rowOff>73045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64172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24485</xdr:rowOff>
    </xdr:from>
    <xdr:to>
      <xdr:col>55</xdr:col>
      <xdr:colOff>0</xdr:colOff>
      <xdr:row>98</xdr:row>
      <xdr:rowOff>59057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26585"/>
          <a:ext cx="838200" cy="3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24485</xdr:rowOff>
    </xdr:from>
    <xdr:to>
      <xdr:col>50</xdr:col>
      <xdr:colOff>114300</xdr:colOff>
      <xdr:row>98</xdr:row>
      <xdr:rowOff>113807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26585"/>
          <a:ext cx="8890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145430</xdr:rowOff>
    </xdr:from>
    <xdr:to>
      <xdr:col>45</xdr:col>
      <xdr:colOff>177800</xdr:colOff>
      <xdr:row>98</xdr:row>
      <xdr:rowOff>113807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04630"/>
          <a:ext cx="8890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145430</xdr:rowOff>
    </xdr:from>
    <xdr:to>
      <xdr:col>41</xdr:col>
      <xdr:colOff>50800</xdr:colOff>
      <xdr:row>97</xdr:row>
      <xdr:rowOff>10838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04630"/>
          <a:ext cx="889000" cy="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8844</xdr:rowOff>
    </xdr:from>
    <xdr:to>
      <xdr:col>36</xdr:col>
      <xdr:colOff>165100</xdr:colOff>
      <xdr:row>96</xdr:row>
      <xdr:rowOff>110444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6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126971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8257</xdr:rowOff>
    </xdr:from>
    <xdr:to>
      <xdr:col>55</xdr:col>
      <xdr:colOff>50800</xdr:colOff>
      <xdr:row>98</xdr:row>
      <xdr:rowOff>109857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94634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145135</xdr:rowOff>
    </xdr:from>
    <xdr:to>
      <xdr:col>50</xdr:col>
      <xdr:colOff>165100</xdr:colOff>
      <xdr:row>98</xdr:row>
      <xdr:rowOff>75285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66412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63007</xdr:rowOff>
    </xdr:from>
    <xdr:to>
      <xdr:col>46</xdr:col>
      <xdr:colOff>38100</xdr:colOff>
      <xdr:row>98</xdr:row>
      <xdr:rowOff>164607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94630</xdr:rowOff>
    </xdr:from>
    <xdr:to>
      <xdr:col>41</xdr:col>
      <xdr:colOff>101600</xdr:colOff>
      <xdr:row>97</xdr:row>
      <xdr:rowOff>24780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5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41307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2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131488</xdr:rowOff>
    </xdr:from>
    <xdr:to>
      <xdr:col>36</xdr:col>
      <xdr:colOff>165100</xdr:colOff>
      <xdr:row>97</xdr:row>
      <xdr:rowOff>61638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52765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135275</xdr:rowOff>
    </xdr:from>
    <xdr:to>
      <xdr:col>85</xdr:col>
      <xdr:colOff>127000</xdr:colOff>
      <xdr:row>39</xdr:row>
      <xdr:rowOff>89310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50375"/>
          <a:ext cx="838200" cy="12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74026</xdr:rowOff>
    </xdr:from>
    <xdr:to>
      <xdr:col>81</xdr:col>
      <xdr:colOff>50800</xdr:colOff>
      <xdr:row>39</xdr:row>
      <xdr:rowOff>89310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60576"/>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74026</xdr:rowOff>
    </xdr:from>
    <xdr:to>
      <xdr:col>76</xdr:col>
      <xdr:colOff>114300</xdr:colOff>
      <xdr:row>39</xdr:row>
      <xdr:rowOff>98323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60576"/>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131960</xdr:rowOff>
    </xdr:from>
    <xdr:to>
      <xdr:col>71</xdr:col>
      <xdr:colOff>177800</xdr:colOff>
      <xdr:row>39</xdr:row>
      <xdr:rowOff>98323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304160"/>
          <a:ext cx="889000" cy="48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100509</xdr:rowOff>
    </xdr:from>
    <xdr:to>
      <xdr:col>67</xdr:col>
      <xdr:colOff>101600</xdr:colOff>
      <xdr:row>39</xdr:row>
      <xdr:rowOff>30659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84475</xdr:rowOff>
    </xdr:from>
    <xdr:to>
      <xdr:col>85</xdr:col>
      <xdr:colOff>177800</xdr:colOff>
      <xdr:row>39</xdr:row>
      <xdr:rowOff>14625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107352</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5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38510</xdr:rowOff>
    </xdr:from>
    <xdr:to>
      <xdr:col>81</xdr:col>
      <xdr:colOff>101600</xdr:colOff>
      <xdr:row>39</xdr:row>
      <xdr:rowOff>140110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131237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1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23226</xdr:rowOff>
    </xdr:from>
    <xdr:to>
      <xdr:col>76</xdr:col>
      <xdr:colOff>165100</xdr:colOff>
      <xdr:row>39</xdr:row>
      <xdr:rowOff>124826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115953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80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47523</xdr:rowOff>
    </xdr:from>
    <xdr:to>
      <xdr:col>72</xdr:col>
      <xdr:colOff>38100</xdr:colOff>
      <xdr:row>39</xdr:row>
      <xdr:rowOff>149123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140250</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81160</xdr:rowOff>
    </xdr:from>
    <xdr:to>
      <xdr:col>67</xdr:col>
      <xdr:colOff>101600</xdr:colOff>
      <xdr:row>37</xdr:row>
      <xdr:rowOff>11310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27837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02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141186</xdr:rowOff>
    </xdr:from>
    <xdr:to>
      <xdr:col>85</xdr:col>
      <xdr:colOff>127000</xdr:colOff>
      <xdr:row>72</xdr:row>
      <xdr:rowOff>5309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314136"/>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59309</xdr:rowOff>
    </xdr:from>
    <xdr:to>
      <xdr:col>81</xdr:col>
      <xdr:colOff>50800</xdr:colOff>
      <xdr:row>71</xdr:row>
      <xdr:rowOff>141186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232259"/>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59309</xdr:rowOff>
    </xdr:from>
    <xdr:to>
      <xdr:col>76</xdr:col>
      <xdr:colOff>114300</xdr:colOff>
      <xdr:row>71</xdr:row>
      <xdr:rowOff>113995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232259"/>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113995</xdr:rowOff>
    </xdr:from>
    <xdr:to>
      <xdr:col>71</xdr:col>
      <xdr:colOff>177800</xdr:colOff>
      <xdr:row>72</xdr:row>
      <xdr:rowOff>7214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286945"/>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36411</xdr:rowOff>
    </xdr:from>
    <xdr:to>
      <xdr:col>67</xdr:col>
      <xdr:colOff>101600</xdr:colOff>
      <xdr:row>73</xdr:row>
      <xdr:rowOff>138011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129138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125959</xdr:rowOff>
    </xdr:from>
    <xdr:to>
      <xdr:col>85</xdr:col>
      <xdr:colOff>177800</xdr:colOff>
      <xdr:row>72</xdr:row>
      <xdr:rowOff>56109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2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148836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1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90386</xdr:rowOff>
    </xdr:from>
    <xdr:to>
      <xdr:col>81</xdr:col>
      <xdr:colOff>101600</xdr:colOff>
      <xdr:row>72</xdr:row>
      <xdr:rowOff>20536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2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37063</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03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8509</xdr:rowOff>
    </xdr:from>
    <xdr:to>
      <xdr:col>76</xdr:col>
      <xdr:colOff>165100</xdr:colOff>
      <xdr:row>71</xdr:row>
      <xdr:rowOff>110109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126636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195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63195</xdr:rowOff>
    </xdr:from>
    <xdr:to>
      <xdr:col>72</xdr:col>
      <xdr:colOff>38100</xdr:colOff>
      <xdr:row>71</xdr:row>
      <xdr:rowOff>164795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9872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01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127864</xdr:rowOff>
    </xdr:from>
    <xdr:to>
      <xdr:col>67</xdr:col>
      <xdr:colOff>101600</xdr:colOff>
      <xdr:row>72</xdr:row>
      <xdr:rowOff>58014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3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74541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0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26124</xdr:rowOff>
    </xdr:from>
    <xdr:to>
      <xdr:col>85</xdr:col>
      <xdr:colOff>127000</xdr:colOff>
      <xdr:row>98</xdr:row>
      <xdr:rowOff>37312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28224"/>
          <a:ext cx="8382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136055</xdr:rowOff>
    </xdr:from>
    <xdr:to>
      <xdr:col>81</xdr:col>
      <xdr:colOff>50800</xdr:colOff>
      <xdr:row>98</xdr:row>
      <xdr:rowOff>37312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95255"/>
          <a:ext cx="889000" cy="2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136055</xdr:rowOff>
    </xdr:from>
    <xdr:to>
      <xdr:col>76</xdr:col>
      <xdr:colOff>114300</xdr:colOff>
      <xdr:row>97</xdr:row>
      <xdr:rowOff>48730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9525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48730</xdr:rowOff>
    </xdr:from>
    <xdr:to>
      <xdr:col>71</xdr:col>
      <xdr:colOff>177800</xdr:colOff>
      <xdr:row>98</xdr:row>
      <xdr:rowOff>99174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79380"/>
          <a:ext cx="8890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138151</xdr:rowOff>
    </xdr:from>
    <xdr:to>
      <xdr:col>67</xdr:col>
      <xdr:colOff>101600</xdr:colOff>
      <xdr:row>96</xdr:row>
      <xdr:rowOff>68301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4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84828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20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146774</xdr:rowOff>
    </xdr:from>
    <xdr:to>
      <xdr:col>85</xdr:col>
      <xdr:colOff>177800</xdr:colOff>
      <xdr:row>98</xdr:row>
      <xdr:rowOff>76924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125201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157962</xdr:rowOff>
    </xdr:from>
    <xdr:to>
      <xdr:col>81</xdr:col>
      <xdr:colOff>101600</xdr:colOff>
      <xdr:row>98</xdr:row>
      <xdr:rowOff>88112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79239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8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85255</xdr:rowOff>
    </xdr:from>
    <xdr:to>
      <xdr:col>76</xdr:col>
      <xdr:colOff>165100</xdr:colOff>
      <xdr:row>97</xdr:row>
      <xdr:rowOff>15405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6532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169380</xdr:rowOff>
    </xdr:from>
    <xdr:to>
      <xdr:col>72</xdr:col>
      <xdr:colOff>38100</xdr:colOff>
      <xdr:row>97</xdr:row>
      <xdr:rowOff>99530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90657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2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48374</xdr:rowOff>
    </xdr:from>
    <xdr:to>
      <xdr:col>67</xdr:col>
      <xdr:colOff>101600</xdr:colOff>
      <xdr:row>98</xdr:row>
      <xdr:rowOff>149974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141101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4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129584</xdr:rowOff>
    </xdr:from>
    <xdr:to>
      <xdr:col>116</xdr:col>
      <xdr:colOff>63500</xdr:colOff>
      <xdr:row>37</xdr:row>
      <xdr:rowOff>9398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130334"/>
          <a:ext cx="838200" cy="2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129584</xdr:rowOff>
    </xdr:from>
    <xdr:to>
      <xdr:col>111</xdr:col>
      <xdr:colOff>177800</xdr:colOff>
      <xdr:row>36</xdr:row>
      <xdr:rowOff>120440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13033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120440</xdr:rowOff>
    </xdr:from>
    <xdr:to>
      <xdr:col>107</xdr:col>
      <xdr:colOff>50800</xdr:colOff>
      <xdr:row>36</xdr:row>
      <xdr:rowOff>127641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29264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30772</xdr:rowOff>
    </xdr:from>
    <xdr:to>
      <xdr:col>102</xdr:col>
      <xdr:colOff>114300</xdr:colOff>
      <xdr:row>36</xdr:row>
      <xdr:rowOff>127641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02972"/>
          <a:ext cx="889000" cy="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62783</xdr:rowOff>
    </xdr:from>
    <xdr:to>
      <xdr:col>98</xdr:col>
      <xdr:colOff>38100</xdr:colOff>
      <xdr:row>36</xdr:row>
      <xdr:rowOff>164383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155510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130048</xdr:rowOff>
    </xdr:from>
    <xdr:to>
      <xdr:col>116</xdr:col>
      <xdr:colOff>114300</xdr:colOff>
      <xdr:row>37</xdr:row>
      <xdr:rowOff>60198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108475</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78784</xdr:rowOff>
    </xdr:from>
    <xdr:to>
      <xdr:col>112</xdr:col>
      <xdr:colOff>38100</xdr:colOff>
      <xdr:row>36</xdr:row>
      <xdr:rowOff>8934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0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25461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85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69640</xdr:rowOff>
    </xdr:from>
    <xdr:to>
      <xdr:col>107</xdr:col>
      <xdr:colOff>101600</xdr:colOff>
      <xdr:row>36</xdr:row>
      <xdr:rowOff>171240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2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76841</xdr:rowOff>
    </xdr:from>
    <xdr:to>
      <xdr:col>102</xdr:col>
      <xdr:colOff>165100</xdr:colOff>
      <xdr:row>37</xdr:row>
      <xdr:rowOff>6991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23518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2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151422</xdr:rowOff>
    </xdr:from>
    <xdr:to>
      <xdr:col>98</xdr:col>
      <xdr:colOff>38100</xdr:colOff>
      <xdr:row>36</xdr:row>
      <xdr:rowOff>81572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98099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2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27686</xdr:rowOff>
    </xdr:from>
    <xdr:to>
      <xdr:col>116</xdr:col>
      <xdr:colOff>63500</xdr:colOff>
      <xdr:row>58</xdr:row>
      <xdr:rowOff>31893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71786"/>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31893</xdr:rowOff>
    </xdr:from>
    <xdr:to>
      <xdr:col>111</xdr:col>
      <xdr:colOff>177800</xdr:colOff>
      <xdr:row>58</xdr:row>
      <xdr:rowOff>33950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7599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25629</xdr:rowOff>
    </xdr:from>
    <xdr:to>
      <xdr:col>107</xdr:col>
      <xdr:colOff>50800</xdr:colOff>
      <xdr:row>58</xdr:row>
      <xdr:rowOff>33950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72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6792</xdr:rowOff>
    </xdr:from>
    <xdr:to>
      <xdr:col>102</xdr:col>
      <xdr:colOff>114300</xdr:colOff>
      <xdr:row>58</xdr:row>
      <xdr:rowOff>25629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50892"/>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91323</xdr:rowOff>
    </xdr:from>
    <xdr:to>
      <xdr:col>98</xdr:col>
      <xdr:colOff>38100</xdr:colOff>
      <xdr:row>58</xdr:row>
      <xdr:rowOff>21473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6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38000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3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148336</xdr:rowOff>
    </xdr:from>
    <xdr:to>
      <xdr:col>116</xdr:col>
      <xdr:colOff>114300</xdr:colOff>
      <xdr:row>58</xdr:row>
      <xdr:rowOff>78486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86255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152543</xdr:rowOff>
    </xdr:from>
    <xdr:to>
      <xdr:col>112</xdr:col>
      <xdr:colOff>38100</xdr:colOff>
      <xdr:row>58</xdr:row>
      <xdr:rowOff>82693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73820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154600</xdr:rowOff>
    </xdr:from>
    <xdr:to>
      <xdr:col>107</xdr:col>
      <xdr:colOff>101600</xdr:colOff>
      <xdr:row>58</xdr:row>
      <xdr:rowOff>84750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75877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1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146279</xdr:rowOff>
    </xdr:from>
    <xdr:to>
      <xdr:col>102</xdr:col>
      <xdr:colOff>165100</xdr:colOff>
      <xdr:row>58</xdr:row>
      <xdr:rowOff>76429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127442</xdr:rowOff>
    </xdr:from>
    <xdr:to>
      <xdr:col>98</xdr:col>
      <xdr:colOff>38100</xdr:colOff>
      <xdr:row>58</xdr:row>
      <xdr:rowOff>57592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48719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9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40259</xdr:rowOff>
    </xdr:from>
    <xdr:to>
      <xdr:col>116</xdr:col>
      <xdr:colOff>63500</xdr:colOff>
      <xdr:row>74</xdr:row>
      <xdr:rowOff>18640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213209"/>
          <a:ext cx="838200" cy="49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40259</xdr:rowOff>
    </xdr:from>
    <xdr:to>
      <xdr:col>111</xdr:col>
      <xdr:colOff>177800</xdr:colOff>
      <xdr:row>71</xdr:row>
      <xdr:rowOff>130719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213209"/>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130719</xdr:rowOff>
    </xdr:from>
    <xdr:to>
      <xdr:col>107</xdr:col>
      <xdr:colOff>50800</xdr:colOff>
      <xdr:row>72</xdr:row>
      <xdr:rowOff>138884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303669"/>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110929</xdr:rowOff>
    </xdr:from>
    <xdr:to>
      <xdr:col>102</xdr:col>
      <xdr:colOff>114300</xdr:colOff>
      <xdr:row>72</xdr:row>
      <xdr:rowOff>138884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455329"/>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93472</xdr:rowOff>
    </xdr:from>
    <xdr:to>
      <xdr:col>98</xdr:col>
      <xdr:colOff>38100</xdr:colOff>
      <xdr:row>71</xdr:row>
      <xdr:rowOff>23622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09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40149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139290</xdr:rowOff>
    </xdr:from>
    <xdr:to>
      <xdr:col>116</xdr:col>
      <xdr:colOff>114300</xdr:colOff>
      <xdr:row>74</xdr:row>
      <xdr:rowOff>69440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117717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160909</xdr:rowOff>
    </xdr:from>
    <xdr:to>
      <xdr:col>112</xdr:col>
      <xdr:colOff>38100</xdr:colOff>
      <xdr:row>71</xdr:row>
      <xdr:rowOff>91059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107586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79919</xdr:rowOff>
    </xdr:from>
    <xdr:to>
      <xdr:col>107</xdr:col>
      <xdr:colOff>101600</xdr:colOff>
      <xdr:row>72</xdr:row>
      <xdr:rowOff>10069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2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26596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0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88084</xdr:rowOff>
    </xdr:from>
    <xdr:to>
      <xdr:col>102</xdr:col>
      <xdr:colOff>165100</xdr:colOff>
      <xdr:row>73</xdr:row>
      <xdr:rowOff>18234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2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60129</xdr:rowOff>
    </xdr:from>
    <xdr:to>
      <xdr:col>98</xdr:col>
      <xdr:colOff>38100</xdr:colOff>
      <xdr:row>72</xdr:row>
      <xdr:rowOff>161729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4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152856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共通項目として、分母となる人口が減少していることから、全体的に住民一人当たりコストは増加傾向にある。</a:t>
          </a:r>
          <a:endParaRPr lang="ja-JP" altLang="ja-JP" sz="12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142,343</a:t>
          </a:r>
          <a:r>
            <a:rPr kumimoji="1" lang="ja-JP" altLang="ja-JP" sz="1100">
              <a:solidFill>
                <a:schemeClr val="dk1"/>
              </a:solidFill>
              <a:effectLst/>
              <a:latin typeface="+mn-lt"/>
              <a:ea typeface="+mn-ea"/>
              <a:cs typeface="+mn-cs"/>
            </a:rPr>
            <a:t>円となっており、昨年度と比較して</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％増となっている。　主な要因は、</a:t>
          </a:r>
          <a:r>
            <a:rPr kumimoji="1" lang="ja-JP" altLang="en-US" sz="1100">
              <a:solidFill>
                <a:schemeClr val="dk1"/>
              </a:solidFill>
              <a:effectLst/>
              <a:latin typeface="+mn-lt"/>
              <a:ea typeface="+mn-ea"/>
              <a:cs typeface="+mn-cs"/>
            </a:rPr>
            <a:t>給与改定等によるもので常用職員全体で</a:t>
          </a:r>
          <a:r>
            <a:rPr kumimoji="1" lang="en-US" altLang="ja-JP" sz="1100">
              <a:solidFill>
                <a:schemeClr val="dk1"/>
              </a:solidFill>
              <a:effectLst/>
              <a:latin typeface="+mn-lt"/>
              <a:ea typeface="+mn-ea"/>
              <a:cs typeface="+mn-cs"/>
            </a:rPr>
            <a:t>+61,955</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％）、会計年度任用職員勤勉手当で</a:t>
          </a:r>
          <a:r>
            <a:rPr kumimoji="1" lang="en-US" altLang="ja-JP" sz="1100">
              <a:solidFill>
                <a:schemeClr val="dk1"/>
              </a:solidFill>
              <a:effectLst/>
              <a:latin typeface="+mn-lt"/>
              <a:ea typeface="+mn-ea"/>
              <a:cs typeface="+mn-cs"/>
            </a:rPr>
            <a:t>+18,989</a:t>
          </a:r>
          <a:r>
            <a:rPr kumimoji="1" lang="ja-JP" altLang="en-US" sz="1100">
              <a:solidFill>
                <a:schemeClr val="dk1"/>
              </a:solidFill>
              <a:effectLst/>
              <a:latin typeface="+mn-lt"/>
              <a:ea typeface="+mn-ea"/>
              <a:cs typeface="+mn-cs"/>
            </a:rPr>
            <a:t>千円（皆増）等となっている。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108,905</a:t>
          </a:r>
          <a:r>
            <a:rPr kumimoji="1" lang="ja-JP" altLang="en-US" sz="1100">
              <a:solidFill>
                <a:schemeClr val="dk1"/>
              </a:solidFill>
              <a:effectLst/>
              <a:latin typeface="+mn-lt"/>
              <a:ea typeface="+mn-ea"/>
              <a:cs typeface="+mn-cs"/>
            </a:rPr>
            <a:t>円となっており、昨年度と比較して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％減となっている。物価高騰により、全般的に上昇しているが、金額的に大きい公共施設等の解体撤去事業の減によるもの。</a:t>
          </a:r>
        </a:p>
        <a:p>
          <a:r>
            <a:rPr lang="ja-JP" altLang="en-US" sz="1100">
              <a:effectLst/>
            </a:rPr>
            <a:t>　補助費等は、住民一人当たり</a:t>
          </a:r>
          <a:r>
            <a:rPr lang="en-US" altLang="ja-JP" sz="1100">
              <a:effectLst/>
            </a:rPr>
            <a:t>169,236</a:t>
          </a:r>
          <a:r>
            <a:rPr lang="ja-JP" altLang="en-US" sz="1100">
              <a:effectLst/>
            </a:rPr>
            <a:t>円となっており、昨年度と比較して</a:t>
          </a:r>
          <a:r>
            <a:rPr lang="en-US" altLang="ja-JP" sz="1100">
              <a:effectLst/>
            </a:rPr>
            <a:t>29.7</a:t>
          </a:r>
          <a:r>
            <a:rPr lang="ja-JP" altLang="en-US" sz="1100">
              <a:effectLst/>
            </a:rPr>
            <a:t>％増となっている。主な要因は、下水道事業会計の法適化に伴う、下水道事業会計補助金</a:t>
          </a:r>
          <a:r>
            <a:rPr lang="en-US" altLang="ja-JP" sz="1100">
              <a:effectLst/>
            </a:rPr>
            <a:t>273,262</a:t>
          </a:r>
          <a:r>
            <a:rPr lang="ja-JP" altLang="en-US" sz="1100">
              <a:effectLst/>
            </a:rPr>
            <a:t>千円（皆増）等によるもの。</a:t>
          </a:r>
          <a:endParaRPr lang="en-US" altLang="ja-JP" sz="1100">
            <a:effectLst/>
          </a:endParaRPr>
        </a:p>
        <a:p>
          <a:r>
            <a:rPr lang="ja-JP" altLang="en-US" sz="1100">
              <a:effectLst/>
            </a:rPr>
            <a:t>　繰出金は、住民一人当たり</a:t>
          </a:r>
          <a:r>
            <a:rPr lang="en-US" altLang="ja-JP" sz="1100">
              <a:effectLst/>
            </a:rPr>
            <a:t>48,707</a:t>
          </a:r>
          <a:r>
            <a:rPr lang="ja-JP" altLang="en-US" sz="1100">
              <a:effectLst/>
            </a:rPr>
            <a:t>円となっており、昨年度と比較して</a:t>
          </a:r>
          <a:r>
            <a:rPr lang="en-US" altLang="ja-JP" sz="1100">
              <a:effectLst/>
            </a:rPr>
            <a:t>23.7</a:t>
          </a:r>
          <a:r>
            <a:rPr lang="ja-JP" altLang="en-US" sz="1100">
              <a:effectLst/>
            </a:rPr>
            <a:t>％減となっている。主な要因は、下水道事業会計の法適化に伴う、公共下水道事業特別会計繰出金</a:t>
          </a:r>
          <a:r>
            <a:rPr lang="en-US" altLang="ja-JP" sz="1100">
              <a:effectLst/>
            </a:rPr>
            <a:t>220,034</a:t>
          </a:r>
          <a:r>
            <a:rPr lang="ja-JP" altLang="en-US" sz="1100">
              <a:effectLst/>
            </a:rPr>
            <a:t>千円（皆減）等によるもの。</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14,739
14,656
302.92
11,546,655
11,414,400
121,359
6,917,363
9,197,483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82877</xdr:rowOff>
    </xdr:from>
    <xdr:to>
      <xdr:col>24</xdr:col>
      <xdr:colOff>63500</xdr:colOff>
      <xdr:row>33</xdr:row>
      <xdr:rowOff>97572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69277"/>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97572</xdr:rowOff>
    </xdr:from>
    <xdr:to>
      <xdr:col>19</xdr:col>
      <xdr:colOff>177800</xdr:colOff>
      <xdr:row>34</xdr:row>
      <xdr:rowOff>13643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55422"/>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13643</xdr:rowOff>
    </xdr:from>
    <xdr:to>
      <xdr:col>15</xdr:col>
      <xdr:colOff>50800</xdr:colOff>
      <xdr:row>34</xdr:row>
      <xdr:rowOff>47280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42943"/>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47280</xdr:rowOff>
    </xdr:from>
    <xdr:to>
      <xdr:col>10</xdr:col>
      <xdr:colOff>114300</xdr:colOff>
      <xdr:row>34</xdr:row>
      <xdr:rowOff>75692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6580"/>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52977</xdr:rowOff>
    </xdr:from>
    <xdr:to>
      <xdr:col>6</xdr:col>
      <xdr:colOff>38100</xdr:colOff>
      <xdr:row>36</xdr:row>
      <xdr:rowOff>154577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2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145704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1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32077</xdr:rowOff>
    </xdr:from>
    <xdr:to>
      <xdr:col>24</xdr:col>
      <xdr:colOff>114300</xdr:colOff>
      <xdr:row>32</xdr:row>
      <xdr:rowOff>133677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54954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46772</xdr:rowOff>
    </xdr:from>
    <xdr:to>
      <xdr:col>20</xdr:col>
      <xdr:colOff>38100</xdr:colOff>
      <xdr:row>33</xdr:row>
      <xdr:rowOff>148372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164899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7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134293</xdr:rowOff>
    </xdr:from>
    <xdr:to>
      <xdr:col>15</xdr:col>
      <xdr:colOff>101600</xdr:colOff>
      <xdr:row>34</xdr:row>
      <xdr:rowOff>64443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80970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6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167930</xdr:rowOff>
    </xdr:from>
    <xdr:to>
      <xdr:col>10</xdr:col>
      <xdr:colOff>165100</xdr:colOff>
      <xdr:row>34</xdr:row>
      <xdr:rowOff>98080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114607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24892</xdr:rowOff>
    </xdr:from>
    <xdr:to>
      <xdr:col>6</xdr:col>
      <xdr:colOff>38100</xdr:colOff>
      <xdr:row>34</xdr:row>
      <xdr:rowOff>126492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143019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xdr:rowOff>
    </xdr:from>
    <xdr:to>
      <xdr:col>24</xdr:col>
      <xdr:colOff>63500</xdr:colOff>
      <xdr:row>56</xdr:row>
      <xdr:rowOff>93034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01495"/>
          <a:ext cx="838200" cy="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43423</xdr:rowOff>
    </xdr:from>
    <xdr:to>
      <xdr:col>19</xdr:col>
      <xdr:colOff>177800</xdr:colOff>
      <xdr:row>56</xdr:row>
      <xdr:rowOff>93034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44623"/>
          <a:ext cx="889000" cy="4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43423</xdr:rowOff>
    </xdr:from>
    <xdr:to>
      <xdr:col>15</xdr:col>
      <xdr:colOff>50800</xdr:colOff>
      <xdr:row>56</xdr:row>
      <xdr:rowOff>70841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44623"/>
          <a:ext cx="889000" cy="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61560</xdr:rowOff>
    </xdr:from>
    <xdr:to>
      <xdr:col>10</xdr:col>
      <xdr:colOff>114300</xdr:colOff>
      <xdr:row>56</xdr:row>
      <xdr:rowOff>70841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19860"/>
          <a:ext cx="889000" cy="35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41150</xdr:rowOff>
    </xdr:from>
    <xdr:to>
      <xdr:col>6</xdr:col>
      <xdr:colOff>38100</xdr:colOff>
      <xdr:row>52</xdr:row>
      <xdr:rowOff>142750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895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159277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3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120945</xdr:rowOff>
    </xdr:from>
    <xdr:to>
      <xdr:col>24</xdr:col>
      <xdr:colOff>114300</xdr:colOff>
      <xdr:row>56</xdr:row>
      <xdr:rowOff>51095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99372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42234</xdr:rowOff>
    </xdr:from>
    <xdr:to>
      <xdr:col>20</xdr:col>
      <xdr:colOff>38100</xdr:colOff>
      <xdr:row>56</xdr:row>
      <xdr:rowOff>143834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134961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164073</xdr:rowOff>
    </xdr:from>
    <xdr:to>
      <xdr:col>15</xdr:col>
      <xdr:colOff>101600</xdr:colOff>
      <xdr:row>56</xdr:row>
      <xdr:rowOff>94223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85350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20041</xdr:rowOff>
    </xdr:from>
    <xdr:to>
      <xdr:col>10</xdr:col>
      <xdr:colOff>165100</xdr:colOff>
      <xdr:row>56</xdr:row>
      <xdr:rowOff>121641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112768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10760</xdr:rowOff>
    </xdr:from>
    <xdr:to>
      <xdr:col>6</xdr:col>
      <xdr:colOff>38100</xdr:colOff>
      <xdr:row>54</xdr:row>
      <xdr:rowOff>112360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103487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1832</xdr:rowOff>
    </xdr:from>
    <xdr:to>
      <xdr:col>24</xdr:col>
      <xdr:colOff>62865</xdr:colOff>
      <xdr:row>79</xdr:row>
      <xdr:rowOff>43394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332"/>
          <a:ext cx="1270" cy="158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47221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43394</xdr:rowOff>
    </xdr:from>
    <xdr:to>
      <xdr:col>24</xdr:col>
      <xdr:colOff>152400</xdr:colOff>
      <xdr:row>79</xdr:row>
      <xdr:rowOff>43394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119959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1832</xdr:rowOff>
    </xdr:from>
    <xdr:to>
      <xdr:col>24</xdr:col>
      <xdr:colOff>152400</xdr:colOff>
      <xdr:row>70</xdr:row>
      <xdr:rowOff>1832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34316</xdr:rowOff>
    </xdr:from>
    <xdr:to>
      <xdr:col>24</xdr:col>
      <xdr:colOff>63500</xdr:colOff>
      <xdr:row>76</xdr:row>
      <xdr:rowOff>19772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3066"/>
          <a:ext cx="838200" cy="15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68187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8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89760</xdr:rowOff>
    </xdr:from>
    <xdr:to>
      <xdr:col>24</xdr:col>
      <xdr:colOff>114300</xdr:colOff>
      <xdr:row>77</xdr:row>
      <xdr:rowOff>19910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17878</xdr:rowOff>
    </xdr:from>
    <xdr:to>
      <xdr:col>19</xdr:col>
      <xdr:colOff>177800</xdr:colOff>
      <xdr:row>76</xdr:row>
      <xdr:rowOff>19772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8078"/>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71810</xdr:rowOff>
    </xdr:from>
    <xdr:to>
      <xdr:col>20</xdr:col>
      <xdr:colOff>38100</xdr:colOff>
      <xdr:row>78</xdr:row>
      <xdr:rowOff>1960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17878</xdr:rowOff>
    </xdr:from>
    <xdr:to>
      <xdr:col>15</xdr:col>
      <xdr:colOff>50800</xdr:colOff>
      <xdr:row>76</xdr:row>
      <xdr:rowOff>103048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8078"/>
          <a:ext cx="889000" cy="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4242</xdr:rowOff>
    </xdr:from>
    <xdr:to>
      <xdr:col>15</xdr:col>
      <xdr:colOff>101600</xdr:colOff>
      <xdr:row>78</xdr:row>
      <xdr:rowOff>105842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7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96969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7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103048</xdr:rowOff>
    </xdr:from>
    <xdr:to>
      <xdr:col>10</xdr:col>
      <xdr:colOff>114300</xdr:colOff>
      <xdr:row>76</xdr:row>
      <xdr:rowOff>165739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3248"/>
          <a:ext cx="8890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89901</xdr:rowOff>
    </xdr:from>
    <xdr:to>
      <xdr:col>10</xdr:col>
      <xdr:colOff>165100</xdr:colOff>
      <xdr:row>78</xdr:row>
      <xdr:rowOff>20051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9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8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154966</xdr:rowOff>
    </xdr:from>
    <xdr:to>
      <xdr:col>24</xdr:col>
      <xdr:colOff>114300</xdr:colOff>
      <xdr:row>75</xdr:row>
      <xdr:rowOff>85116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6393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140422</xdr:rowOff>
    </xdr:from>
    <xdr:to>
      <xdr:col>20</xdr:col>
      <xdr:colOff>38100</xdr:colOff>
      <xdr:row>76</xdr:row>
      <xdr:rowOff>70572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87099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138528</xdr:rowOff>
    </xdr:from>
    <xdr:to>
      <xdr:col>15</xdr:col>
      <xdr:colOff>101600</xdr:colOff>
      <xdr:row>76</xdr:row>
      <xdr:rowOff>68678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85205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52248</xdr:rowOff>
    </xdr:from>
    <xdr:to>
      <xdr:col>10</xdr:col>
      <xdr:colOff>165100</xdr:colOff>
      <xdr:row>76</xdr:row>
      <xdr:rowOff>153848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114939</xdr:rowOff>
    </xdr:from>
    <xdr:to>
      <xdr:col>6</xdr:col>
      <xdr:colOff>38100</xdr:colOff>
      <xdr:row>77</xdr:row>
      <xdr:rowOff>45089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61616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67320</xdr:rowOff>
    </xdr:from>
    <xdr:to>
      <xdr:col>24</xdr:col>
      <xdr:colOff>63500</xdr:colOff>
      <xdr:row>98</xdr:row>
      <xdr:rowOff>75806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69420"/>
          <a:ext cx="838200" cy="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67320</xdr:rowOff>
    </xdr:from>
    <xdr:to>
      <xdr:col>19</xdr:col>
      <xdr:colOff>177800</xdr:colOff>
      <xdr:row>98</xdr:row>
      <xdr:rowOff>76794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69420"/>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5229</xdr:rowOff>
    </xdr:from>
    <xdr:to>
      <xdr:col>15</xdr:col>
      <xdr:colOff>50800</xdr:colOff>
      <xdr:row>98</xdr:row>
      <xdr:rowOff>76794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07329"/>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5229</xdr:rowOff>
    </xdr:from>
    <xdr:to>
      <xdr:col>10</xdr:col>
      <xdr:colOff>114300</xdr:colOff>
      <xdr:row>98</xdr:row>
      <xdr:rowOff>34024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07329"/>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26369</xdr:rowOff>
    </xdr:from>
    <xdr:to>
      <xdr:col>6</xdr:col>
      <xdr:colOff>38100</xdr:colOff>
      <xdr:row>98</xdr:row>
      <xdr:rowOff>127969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119096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25006</xdr:rowOff>
    </xdr:from>
    <xdr:to>
      <xdr:col>24</xdr:col>
      <xdr:colOff>114300</xdr:colOff>
      <xdr:row>98</xdr:row>
      <xdr:rowOff>126606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16520</xdr:rowOff>
    </xdr:from>
    <xdr:to>
      <xdr:col>20</xdr:col>
      <xdr:colOff>38100</xdr:colOff>
      <xdr:row>98</xdr:row>
      <xdr:rowOff>118120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1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9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25994</xdr:rowOff>
    </xdr:from>
    <xdr:to>
      <xdr:col>15</xdr:col>
      <xdr:colOff>101600</xdr:colOff>
      <xdr:row>98</xdr:row>
      <xdr:rowOff>127594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144121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125879</xdr:rowOff>
    </xdr:from>
    <xdr:to>
      <xdr:col>10</xdr:col>
      <xdr:colOff>165100</xdr:colOff>
      <xdr:row>98</xdr:row>
      <xdr:rowOff>56029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72556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3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154674</xdr:rowOff>
    </xdr:from>
    <xdr:to>
      <xdr:col>6</xdr:col>
      <xdr:colOff>38100</xdr:colOff>
      <xdr:row>98</xdr:row>
      <xdr:rowOff>84824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26771</xdr:rowOff>
    </xdr:from>
    <xdr:to>
      <xdr:col>55</xdr:col>
      <xdr:colOff>0</xdr:colOff>
      <xdr:row>38</xdr:row>
      <xdr:rowOff>40716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41871"/>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40716</xdr:rowOff>
    </xdr:from>
    <xdr:to>
      <xdr:col>50</xdr:col>
      <xdr:colOff>114300</xdr:colOff>
      <xdr:row>38</xdr:row>
      <xdr:rowOff>68605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5581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xdr:rowOff>
    </xdr:from>
    <xdr:to>
      <xdr:col>45</xdr:col>
      <xdr:colOff>177800</xdr:colOff>
      <xdr:row>38</xdr:row>
      <xdr:rowOff>68605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26326"/>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164161</xdr:rowOff>
    </xdr:from>
    <xdr:to>
      <xdr:col>41</xdr:col>
      <xdr:colOff>50800</xdr:colOff>
      <xdr:row>38</xdr:row>
      <xdr:rowOff>11226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07811"/>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147422</xdr:rowOff>
    </xdr:from>
    <xdr:to>
      <xdr:col>55</xdr:col>
      <xdr:colOff>50800</xdr:colOff>
      <xdr:row>38</xdr:row>
      <xdr:rowOff>77572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72128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161366</xdr:rowOff>
    </xdr:from>
    <xdr:to>
      <xdr:col>50</xdr:col>
      <xdr:colOff>165100</xdr:colOff>
      <xdr:row>38</xdr:row>
      <xdr:rowOff>91516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82643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17805</xdr:rowOff>
    </xdr:from>
    <xdr:to>
      <xdr:col>46</xdr:col>
      <xdr:colOff>38100</xdr:colOff>
      <xdr:row>38</xdr:row>
      <xdr:rowOff>119405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110532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131877</xdr:rowOff>
    </xdr:from>
    <xdr:to>
      <xdr:col>41</xdr:col>
      <xdr:colOff>101600</xdr:colOff>
      <xdr:row>38</xdr:row>
      <xdr:rowOff>62027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53153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113360</xdr:rowOff>
    </xdr:from>
    <xdr:to>
      <xdr:col>36</xdr:col>
      <xdr:colOff>165100</xdr:colOff>
      <xdr:row>38</xdr:row>
      <xdr:rowOff>43511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60037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3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155229</xdr:rowOff>
    </xdr:from>
    <xdr:to>
      <xdr:col>55</xdr:col>
      <xdr:colOff>0</xdr:colOff>
      <xdr:row>54</xdr:row>
      <xdr:rowOff>65829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242079"/>
          <a:ext cx="838200" cy="8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155229</xdr:rowOff>
    </xdr:from>
    <xdr:to>
      <xdr:col>50</xdr:col>
      <xdr:colOff>114300</xdr:colOff>
      <xdr:row>54</xdr:row>
      <xdr:rowOff>12892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42079"/>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12892</xdr:rowOff>
    </xdr:from>
    <xdr:to>
      <xdr:col>45</xdr:col>
      <xdr:colOff>177800</xdr:colOff>
      <xdr:row>55</xdr:row>
      <xdr:rowOff>41271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71192"/>
          <a:ext cx="889000" cy="1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41271</xdr:rowOff>
    </xdr:from>
    <xdr:to>
      <xdr:col>41</xdr:col>
      <xdr:colOff>50800</xdr:colOff>
      <xdr:row>55</xdr:row>
      <xdr:rowOff>85963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1021"/>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114487</xdr:rowOff>
    </xdr:from>
    <xdr:to>
      <xdr:col>36</xdr:col>
      <xdr:colOff>165100</xdr:colOff>
      <xdr:row>52</xdr:row>
      <xdr:rowOff>44637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8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61164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6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15029</xdr:rowOff>
    </xdr:from>
    <xdr:to>
      <xdr:col>55</xdr:col>
      <xdr:colOff>50800</xdr:colOff>
      <xdr:row>54</xdr:row>
      <xdr:rowOff>116629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37906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2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104429</xdr:rowOff>
    </xdr:from>
    <xdr:to>
      <xdr:col>50</xdr:col>
      <xdr:colOff>165100</xdr:colOff>
      <xdr:row>54</xdr:row>
      <xdr:rowOff>34579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51106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133542</xdr:rowOff>
    </xdr:from>
    <xdr:to>
      <xdr:col>46</xdr:col>
      <xdr:colOff>38100</xdr:colOff>
      <xdr:row>54</xdr:row>
      <xdr:rowOff>63692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80219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161921</xdr:rowOff>
    </xdr:from>
    <xdr:to>
      <xdr:col>41</xdr:col>
      <xdr:colOff>101600</xdr:colOff>
      <xdr:row>55</xdr:row>
      <xdr:rowOff>92071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108598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35163</xdr:rowOff>
    </xdr:from>
    <xdr:to>
      <xdr:col>36</xdr:col>
      <xdr:colOff>165100</xdr:colOff>
      <xdr:row>55</xdr:row>
      <xdr:rowOff>136763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127890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70045</xdr:rowOff>
    </xdr:from>
    <xdr:to>
      <xdr:col>55</xdr:col>
      <xdr:colOff>0</xdr:colOff>
      <xdr:row>74</xdr:row>
      <xdr:rowOff>147884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57345"/>
          <a:ext cx="8382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70045</xdr:rowOff>
    </xdr:from>
    <xdr:to>
      <xdr:col>50</xdr:col>
      <xdr:colOff>114300</xdr:colOff>
      <xdr:row>74</xdr:row>
      <xdr:rowOff>102827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757345"/>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113045</xdr:rowOff>
    </xdr:from>
    <xdr:to>
      <xdr:col>45</xdr:col>
      <xdr:colOff>177800</xdr:colOff>
      <xdr:row>74</xdr:row>
      <xdr:rowOff>102827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628895"/>
          <a:ext cx="889000" cy="1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113045</xdr:rowOff>
    </xdr:from>
    <xdr:to>
      <xdr:col>41</xdr:col>
      <xdr:colOff>50800</xdr:colOff>
      <xdr:row>75</xdr:row>
      <xdr:rowOff>106096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628895"/>
          <a:ext cx="889000" cy="33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114801</xdr:rowOff>
    </xdr:from>
    <xdr:to>
      <xdr:col>36</xdr:col>
      <xdr:colOff>165100</xdr:colOff>
      <xdr:row>75</xdr:row>
      <xdr:rowOff>44951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61478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97084</xdr:rowOff>
    </xdr:from>
    <xdr:to>
      <xdr:col>55</xdr:col>
      <xdr:colOff>50800</xdr:colOff>
      <xdr:row>75</xdr:row>
      <xdr:rowOff>27234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7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119961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19245</xdr:rowOff>
    </xdr:from>
    <xdr:to>
      <xdr:col>50</xdr:col>
      <xdr:colOff>165100</xdr:colOff>
      <xdr:row>74</xdr:row>
      <xdr:rowOff>120845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137372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4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52027</xdr:rowOff>
    </xdr:from>
    <xdr:to>
      <xdr:col>46</xdr:col>
      <xdr:colOff>38100</xdr:colOff>
      <xdr:row>74</xdr:row>
      <xdr:rowOff>153627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170154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1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62245</xdr:rowOff>
    </xdr:from>
    <xdr:to>
      <xdr:col>41</xdr:col>
      <xdr:colOff>101600</xdr:colOff>
      <xdr:row>73</xdr:row>
      <xdr:rowOff>163845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5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8922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35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55296</xdr:rowOff>
    </xdr:from>
    <xdr:to>
      <xdr:col>36</xdr:col>
      <xdr:colOff>165100</xdr:colOff>
      <xdr:row>75</xdr:row>
      <xdr:rowOff>156896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148023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143357</xdr:rowOff>
    </xdr:from>
    <xdr:to>
      <xdr:col>55</xdr:col>
      <xdr:colOff>0</xdr:colOff>
      <xdr:row>95</xdr:row>
      <xdr:rowOff>79387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59657"/>
          <a:ext cx="838200" cy="10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79387</xdr:rowOff>
    </xdr:from>
    <xdr:to>
      <xdr:col>50</xdr:col>
      <xdr:colOff>114300</xdr:colOff>
      <xdr:row>96</xdr:row>
      <xdr:rowOff>46870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7137"/>
          <a:ext cx="889000" cy="13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156787</xdr:rowOff>
    </xdr:from>
    <xdr:to>
      <xdr:col>45</xdr:col>
      <xdr:colOff>177800</xdr:colOff>
      <xdr:row>96</xdr:row>
      <xdr:rowOff>46870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73087"/>
          <a:ext cx="889000" cy="2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156787</xdr:rowOff>
    </xdr:from>
    <xdr:to>
      <xdr:col>41</xdr:col>
      <xdr:colOff>50800</xdr:colOff>
      <xdr:row>96</xdr:row>
      <xdr:rowOff>83293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73087"/>
          <a:ext cx="889000" cy="2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119532</xdr:rowOff>
    </xdr:from>
    <xdr:to>
      <xdr:col>36</xdr:col>
      <xdr:colOff>165100</xdr:colOff>
      <xdr:row>95</xdr:row>
      <xdr:rowOff>49682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3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66209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0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92557</xdr:rowOff>
    </xdr:from>
    <xdr:to>
      <xdr:col>55</xdr:col>
      <xdr:colOff>50800</xdr:colOff>
      <xdr:row>95</xdr:row>
      <xdr:rowOff>22707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70984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28587</xdr:rowOff>
    </xdr:from>
    <xdr:to>
      <xdr:col>50</xdr:col>
      <xdr:colOff>165100</xdr:colOff>
      <xdr:row>95</xdr:row>
      <xdr:rowOff>130187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121314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0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167520</xdr:rowOff>
    </xdr:from>
    <xdr:to>
      <xdr:col>46</xdr:col>
      <xdr:colOff>38100</xdr:colOff>
      <xdr:row>96</xdr:row>
      <xdr:rowOff>97670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88797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105987</xdr:rowOff>
    </xdr:from>
    <xdr:to>
      <xdr:col>41</xdr:col>
      <xdr:colOff>101600</xdr:colOff>
      <xdr:row>95</xdr:row>
      <xdr:rowOff>36137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52664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146884</xdr:rowOff>
    </xdr:from>
    <xdr:to>
      <xdr:col>85</xdr:col>
      <xdr:colOff>127000</xdr:colOff>
      <xdr:row>36</xdr:row>
      <xdr:rowOff>157095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19084"/>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146884</xdr:rowOff>
    </xdr:from>
    <xdr:to>
      <xdr:col>81</xdr:col>
      <xdr:colOff>50800</xdr:colOff>
      <xdr:row>37</xdr:row>
      <xdr:rowOff>92032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19084"/>
          <a:ext cx="889000" cy="11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92032</xdr:rowOff>
    </xdr:from>
    <xdr:to>
      <xdr:col>76</xdr:col>
      <xdr:colOff>114300</xdr:colOff>
      <xdr:row>37</xdr:row>
      <xdr:rowOff>127748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35682"/>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118974</xdr:rowOff>
    </xdr:from>
    <xdr:to>
      <xdr:col>71</xdr:col>
      <xdr:colOff>177800</xdr:colOff>
      <xdr:row>37</xdr:row>
      <xdr:rowOff>127748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62624"/>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55274</xdr:rowOff>
    </xdr:from>
    <xdr:to>
      <xdr:col>67</xdr:col>
      <xdr:colOff>101600</xdr:colOff>
      <xdr:row>37</xdr:row>
      <xdr:rowOff>156874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106295</xdr:rowOff>
    </xdr:from>
    <xdr:to>
      <xdr:col>85</xdr:col>
      <xdr:colOff>177800</xdr:colOff>
      <xdr:row>37</xdr:row>
      <xdr:rowOff>36445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129172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96084</xdr:rowOff>
    </xdr:from>
    <xdr:to>
      <xdr:col>81</xdr:col>
      <xdr:colOff>101600</xdr:colOff>
      <xdr:row>37</xdr:row>
      <xdr:rowOff>26234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42761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41232</xdr:rowOff>
    </xdr:from>
    <xdr:to>
      <xdr:col>76</xdr:col>
      <xdr:colOff>165100</xdr:colOff>
      <xdr:row>37</xdr:row>
      <xdr:rowOff>142832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159359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76948</xdr:rowOff>
    </xdr:from>
    <xdr:to>
      <xdr:col>72</xdr:col>
      <xdr:colOff>38100</xdr:colOff>
      <xdr:row>38</xdr:row>
      <xdr:rowOff>7097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05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23625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68174</xdr:rowOff>
    </xdr:from>
    <xdr:to>
      <xdr:col>67</xdr:col>
      <xdr:colOff>101600</xdr:colOff>
      <xdr:row>37</xdr:row>
      <xdr:rowOff>169774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160900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34449</xdr:rowOff>
    </xdr:from>
    <xdr:to>
      <xdr:col>85</xdr:col>
      <xdr:colOff>127000</xdr:colOff>
      <xdr:row>56</xdr:row>
      <xdr:rowOff>18352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64199"/>
          <a:ext cx="838200" cy="1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18352</xdr:rowOff>
    </xdr:from>
    <xdr:to>
      <xdr:col>81</xdr:col>
      <xdr:colOff>50800</xdr:colOff>
      <xdr:row>56</xdr:row>
      <xdr:rowOff>77654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19552"/>
          <a:ext cx="8890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63443</xdr:rowOff>
    </xdr:from>
    <xdr:to>
      <xdr:col>76</xdr:col>
      <xdr:colOff>114300</xdr:colOff>
      <xdr:row>56</xdr:row>
      <xdr:rowOff>77654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93193"/>
          <a:ext cx="889000" cy="1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150940</xdr:rowOff>
    </xdr:from>
    <xdr:to>
      <xdr:col>71</xdr:col>
      <xdr:colOff>177800</xdr:colOff>
      <xdr:row>55</xdr:row>
      <xdr:rowOff>63443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09240"/>
          <a:ext cx="889000" cy="8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51715</xdr:rowOff>
    </xdr:from>
    <xdr:to>
      <xdr:col>67</xdr:col>
      <xdr:colOff>101600</xdr:colOff>
      <xdr:row>55</xdr:row>
      <xdr:rowOff>153315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48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144442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155099</xdr:rowOff>
    </xdr:from>
    <xdr:to>
      <xdr:col>85</xdr:col>
      <xdr:colOff>177800</xdr:colOff>
      <xdr:row>55</xdr:row>
      <xdr:rowOff>85249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6526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139002</xdr:rowOff>
    </xdr:from>
    <xdr:to>
      <xdr:col>81</xdr:col>
      <xdr:colOff>101600</xdr:colOff>
      <xdr:row>56</xdr:row>
      <xdr:rowOff>69152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26854</xdr:rowOff>
    </xdr:from>
    <xdr:to>
      <xdr:col>76</xdr:col>
      <xdr:colOff>165100</xdr:colOff>
      <xdr:row>56</xdr:row>
      <xdr:rowOff>128454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119581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12643</xdr:rowOff>
    </xdr:from>
    <xdr:to>
      <xdr:col>72</xdr:col>
      <xdr:colOff>38100</xdr:colOff>
      <xdr:row>55</xdr:row>
      <xdr:rowOff>114243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130770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100140</xdr:rowOff>
    </xdr:from>
    <xdr:to>
      <xdr:col>67</xdr:col>
      <xdr:colOff>101600</xdr:colOff>
      <xdr:row>55</xdr:row>
      <xdr:rowOff>30290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46817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3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135275</xdr:rowOff>
    </xdr:from>
    <xdr:to>
      <xdr:col>85</xdr:col>
      <xdr:colOff>127000</xdr:colOff>
      <xdr:row>79</xdr:row>
      <xdr:rowOff>89309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08375"/>
          <a:ext cx="838200" cy="1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74026</xdr:rowOff>
    </xdr:from>
    <xdr:to>
      <xdr:col>81</xdr:col>
      <xdr:colOff>50800</xdr:colOff>
      <xdr:row>79</xdr:row>
      <xdr:rowOff>89309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18576"/>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74026</xdr:rowOff>
    </xdr:from>
    <xdr:to>
      <xdr:col>76</xdr:col>
      <xdr:colOff>114300</xdr:colOff>
      <xdr:row>79</xdr:row>
      <xdr:rowOff>98323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18576"/>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131961</xdr:rowOff>
    </xdr:from>
    <xdr:to>
      <xdr:col>71</xdr:col>
      <xdr:colOff>177800</xdr:colOff>
      <xdr:row>79</xdr:row>
      <xdr:rowOff>98323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162161"/>
          <a:ext cx="889000" cy="48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100510</xdr:rowOff>
    </xdr:from>
    <xdr:to>
      <xdr:col>67</xdr:col>
      <xdr:colOff>101600</xdr:colOff>
      <xdr:row>79</xdr:row>
      <xdr:rowOff>30660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21787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6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84475</xdr:rowOff>
    </xdr:from>
    <xdr:to>
      <xdr:col>85</xdr:col>
      <xdr:colOff>177800</xdr:colOff>
      <xdr:row>79</xdr:row>
      <xdr:rowOff>14625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107352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0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38509</xdr:rowOff>
    </xdr:from>
    <xdr:to>
      <xdr:col>81</xdr:col>
      <xdr:colOff>101600</xdr:colOff>
      <xdr:row>79</xdr:row>
      <xdr:rowOff>140109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131236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7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23226</xdr:rowOff>
    </xdr:from>
    <xdr:to>
      <xdr:col>76</xdr:col>
      <xdr:colOff>165100</xdr:colOff>
      <xdr:row>79</xdr:row>
      <xdr:rowOff>124826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115953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47523</xdr:rowOff>
    </xdr:from>
    <xdr:to>
      <xdr:col>72</xdr:col>
      <xdr:colOff>38100</xdr:colOff>
      <xdr:row>79</xdr:row>
      <xdr:rowOff>149123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140250</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84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81161</xdr:rowOff>
    </xdr:from>
    <xdr:to>
      <xdr:col>67</xdr:col>
      <xdr:colOff>101600</xdr:colOff>
      <xdr:row>77</xdr:row>
      <xdr:rowOff>11311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27837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8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141185</xdr:rowOff>
    </xdr:from>
    <xdr:to>
      <xdr:col>85</xdr:col>
      <xdr:colOff>127000</xdr:colOff>
      <xdr:row>92</xdr:row>
      <xdr:rowOff>5308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743135"/>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59310</xdr:rowOff>
    </xdr:from>
    <xdr:to>
      <xdr:col>81</xdr:col>
      <xdr:colOff>50800</xdr:colOff>
      <xdr:row>91</xdr:row>
      <xdr:rowOff>141185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661260"/>
          <a:ext cx="889000" cy="8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59310</xdr:rowOff>
    </xdr:from>
    <xdr:to>
      <xdr:col>76</xdr:col>
      <xdr:colOff>114300</xdr:colOff>
      <xdr:row>91</xdr:row>
      <xdr:rowOff>113995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661260"/>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113995</xdr:rowOff>
    </xdr:from>
    <xdr:to>
      <xdr:col>71</xdr:col>
      <xdr:colOff>177800</xdr:colOff>
      <xdr:row>92</xdr:row>
      <xdr:rowOff>7214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15945"/>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36410</xdr:rowOff>
    </xdr:from>
    <xdr:to>
      <xdr:col>67</xdr:col>
      <xdr:colOff>101600</xdr:colOff>
      <xdr:row>93</xdr:row>
      <xdr:rowOff>138010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59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129137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125958</xdr:rowOff>
    </xdr:from>
    <xdr:to>
      <xdr:col>85</xdr:col>
      <xdr:colOff>177800</xdr:colOff>
      <xdr:row>92</xdr:row>
      <xdr:rowOff>56108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7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148835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90385</xdr:rowOff>
    </xdr:from>
    <xdr:to>
      <xdr:col>81</xdr:col>
      <xdr:colOff>101600</xdr:colOff>
      <xdr:row>92</xdr:row>
      <xdr:rowOff>20535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37062</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54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8510</xdr:rowOff>
    </xdr:from>
    <xdr:to>
      <xdr:col>76</xdr:col>
      <xdr:colOff>165100</xdr:colOff>
      <xdr:row>91</xdr:row>
      <xdr:rowOff>110110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126637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538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63195</xdr:rowOff>
    </xdr:from>
    <xdr:to>
      <xdr:col>72</xdr:col>
      <xdr:colOff>38100</xdr:colOff>
      <xdr:row>91</xdr:row>
      <xdr:rowOff>164795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9872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4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127864</xdr:rowOff>
    </xdr:from>
    <xdr:to>
      <xdr:col>67</xdr:col>
      <xdr:colOff>101600</xdr:colOff>
      <xdr:row>92</xdr:row>
      <xdr:rowOff>58014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74541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43180</xdr:rowOff>
    </xdr:from>
    <xdr:to>
      <xdr:col>98</xdr:col>
      <xdr:colOff>38100</xdr:colOff>
      <xdr:row>37</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161307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民生費は住民一人当たり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218,931</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7.0</a:t>
          </a:r>
          <a:r>
            <a:rPr kumimoji="1" lang="ja-JP" altLang="en-US" sz="1050" b="0" i="0" u="none" strike="noStrike" kern="0" cap="none" spc="0" normalizeH="0" baseline="0" noProof="0">
              <a:ln>
                <a:noFill/>
              </a:ln>
              <a:solidFill>
                <a:prstClr val="black"/>
              </a:solidFill>
              <a:effectLst/>
              <a:uLnTx/>
              <a:uFillTx/>
              <a:latin typeface="+mn-lt"/>
              <a:ea typeface="+mn-ea"/>
              <a:cs typeface="+mn-cs"/>
            </a:rPr>
            <a:t>％増となっている。主な要因は、旧向田保育所解体撤去事業</a:t>
          </a:r>
          <a:r>
            <a:rPr kumimoji="1" lang="en-US" altLang="ja-JP" sz="1050" b="0" i="0" u="none" strike="noStrike" kern="0" cap="none" spc="0" normalizeH="0" baseline="0" noProof="0">
              <a:ln>
                <a:noFill/>
              </a:ln>
              <a:solidFill>
                <a:prstClr val="black"/>
              </a:solidFill>
              <a:effectLst/>
              <a:uLnTx/>
              <a:uFillTx/>
              <a:latin typeface="+mn-lt"/>
              <a:ea typeface="+mn-ea"/>
              <a:cs typeface="+mn-cs"/>
            </a:rPr>
            <a:t>+12,364</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千円（皆増）、定額減税給付金</a:t>
          </a:r>
          <a:r>
            <a:rPr kumimoji="1" lang="en-US" altLang="ja-JP" sz="1050" b="0" i="0" u="none" strike="noStrike" kern="0" cap="none" spc="0" normalizeH="0" baseline="0" noProof="0">
              <a:ln>
                <a:noFill/>
              </a:ln>
              <a:solidFill>
                <a:prstClr val="black"/>
              </a:solidFill>
              <a:effectLst/>
              <a:uLnTx/>
              <a:uFillTx/>
              <a:latin typeface="+mn-lt"/>
              <a:ea typeface="+mn-ea"/>
              <a:cs typeface="+mn-cs"/>
            </a:rPr>
            <a:t>128,780</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千円（皆増）、物価高騰対策給付金</a:t>
          </a:r>
          <a:r>
            <a:rPr kumimoji="1" lang="en-US" altLang="ja-JP" sz="1050" b="0" i="0" u="none" strike="noStrike" kern="0" cap="none" spc="0" normalizeH="0" baseline="0" noProof="0">
              <a:ln>
                <a:noFill/>
              </a:ln>
              <a:solidFill>
                <a:prstClr val="black"/>
              </a:solidFill>
              <a:effectLst/>
              <a:uLnTx/>
              <a:uFillTx/>
              <a:latin typeface="+mn-lt"/>
              <a:ea typeface="+mn-ea"/>
              <a:cs typeface="+mn-cs"/>
            </a:rPr>
            <a:t>+105,110</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千円（皆増）等によるもの。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衛生費は住民一人当たり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73,540</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5.7</a:t>
          </a:r>
          <a:r>
            <a:rPr kumimoji="1" lang="ja-JP" altLang="en-US" sz="1050" b="0" i="0" u="none" strike="noStrike" kern="0" cap="none" spc="0" normalizeH="0" baseline="0" noProof="0">
              <a:ln>
                <a:noFill/>
              </a:ln>
              <a:solidFill>
                <a:prstClr val="black"/>
              </a:solidFill>
              <a:effectLst/>
              <a:uLnTx/>
              <a:uFillTx/>
              <a:latin typeface="+mn-lt"/>
              <a:ea typeface="+mn-ea"/>
              <a:cs typeface="+mn-cs"/>
            </a:rPr>
            <a:t>％減となっている。主な要因は、旧年度新型コロナワクチン接種対策費負担金額確定に伴う返還金</a:t>
          </a:r>
          <a:r>
            <a:rPr kumimoji="1" lang="en-US" altLang="ja-JP" sz="1050" b="0" i="0" u="none" strike="noStrike" kern="0" cap="none" spc="0" normalizeH="0" baseline="0" noProof="0">
              <a:ln>
                <a:noFill/>
              </a:ln>
              <a:solidFill>
                <a:prstClr val="black"/>
              </a:solidFill>
              <a:effectLst/>
              <a:uLnTx/>
              <a:uFillTx/>
              <a:latin typeface="+mn-lt"/>
              <a:ea typeface="+mn-ea"/>
              <a:cs typeface="+mn-cs"/>
            </a:rPr>
            <a:t>27,431</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千円（皆減）、水道事業会計出資金</a:t>
          </a:r>
          <a:r>
            <a:rPr kumimoji="1" lang="en-US" altLang="ja-JP" sz="1050" b="0" i="0" u="none" strike="noStrike" kern="0" cap="none" spc="0" normalizeH="0" baseline="0" noProof="0">
              <a:ln>
                <a:noFill/>
              </a:ln>
              <a:solidFill>
                <a:prstClr val="black"/>
              </a:solidFill>
              <a:effectLst/>
              <a:uLnTx/>
              <a:uFillTx/>
              <a:latin typeface="+mn-lt"/>
              <a:ea typeface="+mn-ea"/>
              <a:cs typeface="+mn-cs"/>
            </a:rPr>
            <a:t>62,058</a:t>
          </a:r>
          <a:r>
            <a:rPr kumimoji="1" lang="ja-JP" altLang="en-US" sz="1050" b="0" i="0" u="none" strike="noStrike" kern="0" cap="none" spc="0" normalizeH="0" baseline="0" noProof="0">
              <a:ln>
                <a:noFill/>
              </a:ln>
              <a:solidFill>
                <a:prstClr val="black"/>
              </a:solidFill>
              <a:effectLst/>
              <a:uLnTx/>
              <a:uFillTx/>
              <a:latin typeface="+mn-lt"/>
              <a:ea typeface="+mn-ea"/>
              <a:cs typeface="+mn-cs"/>
            </a:rPr>
            <a:t>千円（△</a:t>
          </a:r>
          <a:r>
            <a:rPr kumimoji="1" lang="en-US" altLang="ja-JP" sz="1050" b="0" i="0" u="none" strike="noStrike" kern="0" cap="none" spc="0" normalizeH="0" baseline="0" noProof="0">
              <a:ln>
                <a:noFill/>
              </a:ln>
              <a:solidFill>
                <a:prstClr val="black"/>
              </a:solidFill>
              <a:effectLst/>
              <a:uLnTx/>
              <a:uFillTx/>
              <a:latin typeface="+mn-lt"/>
              <a:ea typeface="+mn-ea"/>
              <a:cs typeface="+mn-cs"/>
            </a:rPr>
            <a:t>80.3</a:t>
          </a:r>
          <a:r>
            <a:rPr kumimoji="1" lang="ja-JP" altLang="en-US" sz="1050" b="0" i="0" u="none" strike="noStrike" kern="0" cap="none" spc="0" normalizeH="0" baseline="0" noProof="0">
              <a:ln>
                <a:noFill/>
              </a:ln>
              <a:solidFill>
                <a:prstClr val="black"/>
              </a:solidFill>
              <a:effectLst/>
              <a:uLnTx/>
              <a:uFillTx/>
              <a:latin typeface="+mn-lt"/>
              <a:ea typeface="+mn-ea"/>
              <a:cs typeface="+mn-cs"/>
            </a:rPr>
            <a:t>％）等によるもの。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農林水産業費は住民一人当たり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54,524</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8.4</a:t>
          </a:r>
          <a:r>
            <a:rPr kumimoji="1" lang="ja-JP" altLang="en-US" sz="1050" b="0" i="0" u="none" strike="noStrike" kern="0" cap="none" spc="0" normalizeH="0" baseline="0" noProof="0">
              <a:ln>
                <a:noFill/>
              </a:ln>
              <a:solidFill>
                <a:prstClr val="black"/>
              </a:solidFill>
              <a:effectLst/>
              <a:uLnTx/>
              <a:uFillTx/>
              <a:latin typeface="+mn-lt"/>
              <a:ea typeface="+mn-ea"/>
              <a:cs typeface="+mn-cs"/>
            </a:rPr>
            <a:t>％減となっている。主な要因は、草地畜産基盤整備事業</a:t>
          </a:r>
          <a:r>
            <a:rPr kumimoji="1" lang="en-US" altLang="ja-JP" sz="1050" b="0" i="0" u="none" strike="noStrike" kern="0" cap="none" spc="0" normalizeH="0" baseline="0" noProof="0">
              <a:ln>
                <a:noFill/>
              </a:ln>
              <a:solidFill>
                <a:prstClr val="black"/>
              </a:solidFill>
              <a:effectLst/>
              <a:uLnTx/>
              <a:uFillTx/>
              <a:latin typeface="+mn-lt"/>
              <a:ea typeface="+mn-ea"/>
              <a:cs typeface="+mn-cs"/>
            </a:rPr>
            <a:t>166,233</a:t>
          </a:r>
          <a:r>
            <a:rPr kumimoji="1" lang="ja-JP" altLang="en-US" sz="1050" b="0" i="0" u="none" strike="noStrike" kern="0" cap="none" spc="0" normalizeH="0" baseline="0" noProof="0">
              <a:ln>
                <a:noFill/>
              </a:ln>
              <a:solidFill>
                <a:prstClr val="black"/>
              </a:solidFill>
              <a:effectLst/>
              <a:uLnTx/>
              <a:uFillTx/>
              <a:latin typeface="+mn-lt"/>
              <a:ea typeface="+mn-ea"/>
              <a:cs typeface="+mn-cs"/>
            </a:rPr>
            <a:t>千円（</a:t>
          </a:r>
          <a:r>
            <a:rPr kumimoji="1" lang="en-US" altLang="ja-JP" sz="1050" b="0" i="0" u="none" strike="noStrike" kern="0" cap="none" spc="0" normalizeH="0" baseline="0" noProof="0">
              <a:ln>
                <a:noFill/>
              </a:ln>
              <a:solidFill>
                <a:prstClr val="black"/>
              </a:solidFill>
              <a:effectLst/>
              <a:uLnTx/>
              <a:uFillTx/>
              <a:latin typeface="+mn-lt"/>
              <a:ea typeface="+mn-ea"/>
              <a:cs typeface="+mn-cs"/>
            </a:rPr>
            <a:t>56.4</a:t>
          </a:r>
          <a:r>
            <a:rPr kumimoji="1" lang="ja-JP" altLang="en-US" sz="1050" b="0" i="0" u="none" strike="noStrike" kern="0" cap="none" spc="0" normalizeH="0" baseline="0" noProof="0">
              <a:ln>
                <a:noFill/>
              </a:ln>
              <a:solidFill>
                <a:prstClr val="black"/>
              </a:solidFill>
              <a:effectLst/>
              <a:uLnTx/>
              <a:uFillTx/>
              <a:latin typeface="+mn-lt"/>
              <a:ea typeface="+mn-ea"/>
              <a:cs typeface="+mn-cs"/>
            </a:rPr>
            <a:t>％）等によるもの。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土木費は住民一人当たり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59,808</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10.4</a:t>
          </a:r>
          <a:r>
            <a:rPr kumimoji="1" lang="ja-JP" altLang="en-US" sz="1050" b="0" i="0" u="none" strike="noStrike" kern="0" cap="none" spc="0" normalizeH="0" baseline="0" noProof="0">
              <a:ln>
                <a:noFill/>
              </a:ln>
              <a:solidFill>
                <a:prstClr val="black"/>
              </a:solidFill>
              <a:effectLst/>
              <a:uLnTx/>
              <a:uFillTx/>
              <a:latin typeface="+mn-lt"/>
              <a:ea typeface="+mn-ea"/>
              <a:cs typeface="+mn-cs"/>
            </a:rPr>
            <a:t>％増となっている。主な要因は、下水道事業会計補助金</a:t>
          </a:r>
          <a:r>
            <a:rPr kumimoji="1" lang="en-US" altLang="ja-JP" sz="1050" b="0" i="0" u="none" strike="noStrike" kern="0" cap="none" spc="0" normalizeH="0" baseline="0" noProof="0">
              <a:ln>
                <a:noFill/>
              </a:ln>
              <a:solidFill>
                <a:prstClr val="black"/>
              </a:solidFill>
              <a:effectLst/>
              <a:uLnTx/>
              <a:uFillTx/>
              <a:latin typeface="+mn-lt"/>
              <a:ea typeface="+mn-ea"/>
              <a:cs typeface="+mn-cs"/>
            </a:rPr>
            <a:t>+273,262</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千円（皆増）等によるもの。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消防費は住民一人当たり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41,902</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2.2</a:t>
          </a:r>
          <a:r>
            <a:rPr kumimoji="1" lang="ja-JP" altLang="en-US" sz="1050" b="0" i="0" u="none" strike="noStrike" kern="0" cap="none" spc="0" normalizeH="0" baseline="0" noProof="0">
              <a:ln>
                <a:noFill/>
              </a:ln>
              <a:solidFill>
                <a:prstClr val="black"/>
              </a:solidFill>
              <a:effectLst/>
              <a:uLnTx/>
              <a:uFillTx/>
              <a:latin typeface="+mn-lt"/>
              <a:ea typeface="+mn-ea"/>
              <a:cs typeface="+mn-cs"/>
            </a:rPr>
            <a:t>％減となっている。主な要因は、水槽付消防ポンプ自動車</a:t>
          </a:r>
          <a:r>
            <a:rPr kumimoji="1" lang="en-US" altLang="ja-JP" sz="1050" b="0" i="0" u="none" strike="noStrike" kern="0" cap="none" spc="0" normalizeH="0" baseline="0" noProof="0">
              <a:ln>
                <a:noFill/>
              </a:ln>
              <a:solidFill>
                <a:prstClr val="black"/>
              </a:solidFill>
              <a:effectLst/>
              <a:uLnTx/>
              <a:uFillTx/>
              <a:latin typeface="+mn-lt"/>
              <a:ea typeface="+mn-ea"/>
              <a:cs typeface="+mn-cs"/>
            </a:rPr>
            <a:t>75,020</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千円（皆減）、防災行政無線操作卓改修工事△</a:t>
          </a:r>
          <a:r>
            <a:rPr kumimoji="1" lang="en-US" altLang="ja-JP" sz="1050" b="0" i="0" u="none" strike="noStrike" kern="0" cap="none" spc="0" normalizeH="0" baseline="0" noProof="0">
              <a:ln>
                <a:noFill/>
              </a:ln>
              <a:solidFill>
                <a:prstClr val="black"/>
              </a:solidFill>
              <a:effectLst/>
              <a:uLnTx/>
              <a:uFillTx/>
              <a:latin typeface="+mn-lt"/>
              <a:ea typeface="+mn-ea"/>
              <a:cs typeface="+mn-cs"/>
            </a:rPr>
            <a:t>4,450</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千円（皆減）等によるもの。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教育費は住民一人当たり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76,525</a:t>
          </a:r>
          <a:r>
            <a:rPr kumimoji="1" lang="ja-JP" altLang="en-US" sz="1050" b="0" i="0" u="none" strike="noStrike" kern="0" cap="none" spc="0" normalizeH="0" baseline="0" noProof="0">
              <a:ln>
                <a:noFill/>
              </a:ln>
              <a:solidFill>
                <a:prstClr val="black"/>
              </a:solidFill>
              <a:effectLst/>
              <a:uLnTx/>
              <a:uFillTx/>
              <a:latin typeface="+mn-lt"/>
              <a:ea typeface="+mn-ea"/>
              <a:cs typeface="+mn-cs"/>
            </a:rPr>
            <a:t>円となっており、昨年度と比較して</a:t>
          </a:r>
          <a:r>
            <a:rPr kumimoji="1" lang="en-US" altLang="ja-JP" sz="1050" b="0" i="0" u="none" strike="noStrike" kern="0" cap="none" spc="0" normalizeH="0" baseline="0" noProof="0">
              <a:ln>
                <a:noFill/>
              </a:ln>
              <a:solidFill>
                <a:prstClr val="black"/>
              </a:solidFill>
              <a:effectLst/>
              <a:uLnTx/>
              <a:uFillTx/>
              <a:latin typeface="+mn-lt"/>
              <a:ea typeface="+mn-ea"/>
              <a:cs typeface="+mn-cs"/>
            </a:rPr>
            <a:t>11.9</a:t>
          </a:r>
          <a:r>
            <a:rPr kumimoji="1" lang="ja-JP" altLang="en-US" sz="1050" b="0" i="0" u="none" strike="noStrike" kern="0" cap="none" spc="0" normalizeH="0" baseline="0" noProof="0">
              <a:ln>
                <a:noFill/>
              </a:ln>
              <a:solidFill>
                <a:prstClr val="black"/>
              </a:solidFill>
              <a:effectLst/>
              <a:uLnTx/>
              <a:uFillTx/>
              <a:latin typeface="+mn-lt"/>
              <a:ea typeface="+mn-ea"/>
              <a:cs typeface="+mn-cs"/>
            </a:rPr>
            <a:t>％増となっている。主な要因は、大野中学校エレベーター整備工事</a:t>
          </a:r>
          <a:r>
            <a:rPr kumimoji="1" lang="en-US" altLang="ja-JP" sz="1050" b="0" i="0" u="none" strike="noStrike" kern="0" cap="none" spc="0" normalizeH="0" baseline="0" noProof="0">
              <a:ln>
                <a:noFill/>
              </a:ln>
              <a:solidFill>
                <a:prstClr val="black"/>
              </a:solidFill>
              <a:effectLst/>
              <a:uLnTx/>
              <a:uFillTx/>
              <a:latin typeface="+mn-lt"/>
              <a:ea typeface="+mn-ea"/>
              <a:cs typeface="+mn-cs"/>
            </a:rPr>
            <a:t>+39,380</a:t>
          </a:r>
          <a:r>
            <a:rPr kumimoji="1" lang="ja-JP" altLang="en-US" sz="1050" b="0" i="0" u="none" strike="noStrike" kern="0" cap="none" spc="0" normalizeH="0" baseline="0" noProof="0">
              <a:ln>
                <a:noFill/>
              </a:ln>
              <a:solidFill>
                <a:prstClr val="black"/>
              </a:solidFill>
              <a:effectLst/>
              <a:uLnTx/>
              <a:uFillTx/>
              <a:latin typeface="+mn-lt"/>
              <a:ea typeface="+mn-ea"/>
              <a:cs typeface="+mn-cs"/>
            </a:rPr>
            <a:t>千円（皆増）、通学バス購入費</a:t>
          </a:r>
          <a:r>
            <a:rPr kumimoji="1" lang="en-US" altLang="ja-JP" sz="1050" b="0" i="0" u="none" strike="noStrike" kern="0" cap="none" spc="0" normalizeH="0" baseline="0" noProof="0">
              <a:ln>
                <a:noFill/>
              </a:ln>
              <a:solidFill>
                <a:prstClr val="black"/>
              </a:solidFill>
              <a:effectLst/>
              <a:uLnTx/>
              <a:uFillTx/>
              <a:latin typeface="+mn-lt"/>
              <a:ea typeface="+mn-ea"/>
              <a:cs typeface="+mn-cs"/>
            </a:rPr>
            <a:t>+18,329</a:t>
          </a:r>
          <a:r>
            <a:rPr kumimoji="1" lang="ja-JP" altLang="en-US" sz="1050" b="0" i="0" u="none" strike="noStrike" kern="0" cap="none" spc="0" normalizeH="0" baseline="0" noProof="0">
              <a:ln>
                <a:noFill/>
              </a:ln>
              <a:solidFill>
                <a:prstClr val="black"/>
              </a:solidFill>
              <a:effectLst/>
              <a:uLnTx/>
              <a:uFillTx/>
              <a:latin typeface="+mn-lt"/>
              <a:ea typeface="+mn-ea"/>
              <a:cs typeface="+mn-cs"/>
            </a:rPr>
            <a:t>千円（</a:t>
          </a:r>
          <a:r>
            <a:rPr kumimoji="1" lang="en-US" altLang="ja-JP" sz="1050" b="0" i="0" u="none" strike="noStrike" kern="0" cap="none" spc="0" normalizeH="0" baseline="0" noProof="0">
              <a:ln>
                <a:noFill/>
              </a:ln>
              <a:solidFill>
                <a:prstClr val="black"/>
              </a:solidFill>
              <a:effectLst/>
              <a:uLnTx/>
              <a:uFillTx/>
              <a:latin typeface="+mn-lt"/>
              <a:ea typeface="+mn-ea"/>
              <a:cs typeface="+mn-cs"/>
            </a:rPr>
            <a:t>+103.1</a:t>
          </a:r>
          <a:r>
            <a:rPr kumimoji="1" lang="ja-JP" altLang="en-US" sz="1050" b="0" i="0" u="none" strike="noStrike" kern="0" cap="none" spc="0" normalizeH="0" baseline="0" noProof="0">
              <a:ln>
                <a:noFill/>
              </a:ln>
              <a:solidFill>
                <a:prstClr val="black"/>
              </a:solidFill>
              <a:effectLst/>
              <a:uLnTx/>
              <a:uFillTx/>
              <a:latin typeface="+mn-lt"/>
              <a:ea typeface="+mn-ea"/>
              <a:cs typeface="+mn-cs"/>
            </a:rPr>
            <a:t>％）等によるもの。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給与改定等の</a:t>
          </a:r>
          <a:r>
            <a:rPr kumimoji="1" lang="ja-JP" altLang="ja-JP" sz="1000">
              <a:solidFill>
                <a:schemeClr val="dk1"/>
              </a:solidFill>
              <a:effectLst/>
              <a:latin typeface="+mn-lt"/>
              <a:ea typeface="+mn-ea"/>
              <a:cs typeface="+mn-cs"/>
            </a:rPr>
            <a:t>影響等により、財政調整基金を</a:t>
          </a:r>
          <a:r>
            <a:rPr kumimoji="1" lang="en-US" altLang="ja-JP" sz="1000">
              <a:solidFill>
                <a:schemeClr val="dk1"/>
              </a:solidFill>
              <a:effectLst/>
              <a:latin typeface="+mn-lt"/>
              <a:ea typeface="+mn-ea"/>
              <a:cs typeface="+mn-cs"/>
            </a:rPr>
            <a:t>570,000</a:t>
          </a:r>
          <a:r>
            <a:rPr kumimoji="1" lang="ja-JP" altLang="ja-JP" sz="1000">
              <a:solidFill>
                <a:schemeClr val="dk1"/>
              </a:solidFill>
              <a:effectLst/>
              <a:latin typeface="+mn-lt"/>
              <a:ea typeface="+mn-ea"/>
              <a:cs typeface="+mn-cs"/>
            </a:rPr>
            <a:t>千円取り崩したことから、残高は</a:t>
          </a:r>
          <a:r>
            <a:rPr kumimoji="1" lang="en-US" altLang="ja-JP" sz="1000">
              <a:solidFill>
                <a:schemeClr val="dk1"/>
              </a:solidFill>
              <a:effectLst/>
              <a:latin typeface="+mn-lt"/>
              <a:ea typeface="+mn-ea"/>
              <a:cs typeface="+mn-cs"/>
            </a:rPr>
            <a:t>500,592</a:t>
          </a:r>
          <a:r>
            <a:rPr kumimoji="1" lang="ja-JP" altLang="ja-JP" sz="1000">
              <a:solidFill>
                <a:schemeClr val="dk1"/>
              </a:solidFill>
              <a:effectLst/>
              <a:latin typeface="+mn-lt"/>
              <a:ea typeface="+mn-ea"/>
              <a:cs typeface="+mn-cs"/>
            </a:rPr>
            <a:t>千円減となり標準財政規模比で</a:t>
          </a:r>
          <a:r>
            <a:rPr kumimoji="1" lang="en-US" altLang="ja-JP" sz="1000">
              <a:solidFill>
                <a:schemeClr val="dk1"/>
              </a:solidFill>
              <a:effectLst/>
              <a:latin typeface="+mn-lt"/>
              <a:ea typeface="+mn-ea"/>
              <a:cs typeface="+mn-cs"/>
            </a:rPr>
            <a:t>30.82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7.61</a:t>
          </a:r>
          <a:r>
            <a:rPr kumimoji="1" lang="ja-JP" altLang="ja-JP" sz="1000">
              <a:solidFill>
                <a:schemeClr val="dk1"/>
              </a:solidFill>
              <a:effectLst/>
              <a:latin typeface="+mn-lt"/>
              <a:ea typeface="+mn-ea"/>
              <a:cs typeface="+mn-cs"/>
            </a:rPr>
            <a:t>％減となった。</a:t>
          </a:r>
          <a:r>
            <a:rPr kumimoji="1" lang="ja-JP" altLang="en-US" sz="1000">
              <a:solidFill>
                <a:schemeClr val="dk1"/>
              </a:solidFill>
              <a:effectLst/>
              <a:latin typeface="+mn-lt"/>
              <a:ea typeface="+mn-ea"/>
              <a:cs typeface="+mn-cs"/>
            </a:rPr>
            <a:t>物価高騰等の影響から、今後も</a:t>
          </a:r>
          <a:r>
            <a:rPr kumimoji="1" lang="ja-JP" altLang="ja-JP" sz="1000">
              <a:solidFill>
                <a:schemeClr val="dk1"/>
              </a:solidFill>
              <a:effectLst/>
              <a:latin typeface="+mn-lt"/>
              <a:ea typeface="+mn-ea"/>
              <a:cs typeface="+mn-cs"/>
            </a:rPr>
            <a:t>基金の取り崩しが見込まれることから、繰入れの抑制を図りつつ積立額をコントロールし基金の持続可能な活用を図る必要がある。</a:t>
          </a:r>
          <a:endParaRPr lang="ja-JP" altLang="ja-JP" sz="1000">
            <a:effectLst/>
          </a:endParaRPr>
        </a:p>
        <a:p>
          <a:r>
            <a:rPr kumimoji="1" lang="ja-JP" altLang="ja-JP" sz="1000">
              <a:solidFill>
                <a:schemeClr val="dk1"/>
              </a:solidFill>
              <a:effectLst/>
              <a:latin typeface="+mn-lt"/>
              <a:ea typeface="+mn-ea"/>
              <a:cs typeface="+mn-cs"/>
            </a:rPr>
            <a:t>　実質収支については、歳入歳出差引額</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R5:31,682</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R6:132,255</a:t>
          </a:r>
          <a:r>
            <a:rPr kumimoji="1" lang="ja-JP" altLang="ja-JP" sz="1000">
              <a:solidFill>
                <a:schemeClr val="dk1"/>
              </a:solidFill>
              <a:effectLst/>
              <a:latin typeface="+mn-lt"/>
              <a:ea typeface="+mn-ea"/>
              <a:cs typeface="+mn-cs"/>
            </a:rPr>
            <a:t>千円）し、実質収支は</a:t>
          </a:r>
          <a:r>
            <a:rPr kumimoji="1" lang="en-US" altLang="ja-JP" sz="1000">
              <a:solidFill>
                <a:schemeClr val="dk1"/>
              </a:solidFill>
              <a:effectLst/>
              <a:latin typeface="+mn-lt"/>
              <a:ea typeface="+mn-ea"/>
              <a:cs typeface="+mn-cs"/>
            </a:rPr>
            <a:t>89,677</a:t>
          </a:r>
          <a:r>
            <a:rPr kumimoji="1" lang="ja-JP" altLang="ja-JP" sz="1000">
              <a:solidFill>
                <a:schemeClr val="dk1"/>
              </a:solidFill>
              <a:effectLst/>
              <a:latin typeface="+mn-lt"/>
              <a:ea typeface="+mn-ea"/>
              <a:cs typeface="+mn-cs"/>
            </a:rPr>
            <a:t>千円の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となり、標準財政規模比で</a:t>
          </a:r>
          <a:r>
            <a:rPr kumimoji="1" lang="en-US" altLang="ja-JP" sz="1000">
              <a:solidFill>
                <a:schemeClr val="dk1"/>
              </a:solidFill>
              <a:effectLst/>
              <a:latin typeface="+mn-lt"/>
              <a:ea typeface="+mn-ea"/>
              <a:cs typeface="+mn-cs"/>
            </a:rPr>
            <a:t>1.75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+1.29</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今後は、人口減少に伴う地方交付税の減、給与改定に伴う人件費の増や物価高騰の影響等により厳しい財政状況が見込まれることから、経常経費の縮減を進める必要</a:t>
          </a:r>
          <a:r>
            <a:rPr kumimoji="1" lang="ja-JP" altLang="en-US" sz="1000">
              <a:solidFill>
                <a:schemeClr val="dk1"/>
              </a:solidFill>
              <a:effectLst/>
              <a:latin typeface="+mn-lt"/>
              <a:ea typeface="+mn-ea"/>
              <a:cs typeface="+mn-cs"/>
            </a:rPr>
            <a:t>がある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病院事業については、剰余額が</a:t>
          </a:r>
          <a:r>
            <a:rPr kumimoji="1" lang="en-US" altLang="ja-JP" sz="1100">
              <a:solidFill>
                <a:schemeClr val="dk1"/>
              </a:solidFill>
              <a:effectLst/>
              <a:latin typeface="+mn-lt"/>
              <a:ea typeface="+mn-ea"/>
              <a:cs typeface="+mn-cs"/>
            </a:rPr>
            <a:t>822,581</a:t>
          </a:r>
          <a:r>
            <a:rPr kumimoji="1" lang="ja-JP" altLang="ja-JP" sz="1100">
              <a:solidFill>
                <a:schemeClr val="dk1"/>
              </a:solidFill>
              <a:effectLst/>
              <a:latin typeface="+mn-lt"/>
              <a:ea typeface="+mn-ea"/>
              <a:cs typeface="+mn-cs"/>
            </a:rPr>
            <a:t>千円となり、昨年度と比較して</a:t>
          </a:r>
          <a:r>
            <a:rPr kumimoji="1" lang="en-US" altLang="ja-JP" sz="1100">
              <a:solidFill>
                <a:schemeClr val="dk1"/>
              </a:solidFill>
              <a:effectLst/>
              <a:latin typeface="+mn-lt"/>
              <a:ea typeface="+mn-ea"/>
              <a:cs typeface="+mn-cs"/>
            </a:rPr>
            <a:t>112,004</a:t>
          </a:r>
          <a:r>
            <a:rPr kumimoji="1" lang="ja-JP" altLang="ja-JP" sz="1100">
              <a:solidFill>
                <a:schemeClr val="dk1"/>
              </a:solidFill>
              <a:effectLst/>
              <a:latin typeface="+mn-lt"/>
              <a:ea typeface="+mn-ea"/>
              <a:cs typeface="+mn-cs"/>
            </a:rPr>
            <a:t>千円の減、標準財政規模比で</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％の減となった。主な減の要因は</a:t>
          </a:r>
          <a:r>
            <a:rPr kumimoji="1" lang="ja-JP" altLang="en-US" sz="1100">
              <a:solidFill>
                <a:schemeClr val="tx1"/>
              </a:solidFill>
              <a:effectLst/>
              <a:latin typeface="+mn-lt"/>
              <a:ea typeface="+mn-ea"/>
              <a:cs typeface="+mn-cs"/>
            </a:rPr>
            <a:t>入院・外来ともに患者数の減少及び診療単価の減が大きく影響しており</a:t>
          </a:r>
          <a:r>
            <a:rPr kumimoji="1" lang="ja-JP" altLang="ja-JP" sz="1100">
              <a:solidFill>
                <a:schemeClr val="dk1"/>
              </a:solidFill>
              <a:effectLst/>
              <a:latin typeface="+mn-lt"/>
              <a:ea typeface="+mn-ea"/>
              <a:cs typeface="+mn-cs"/>
            </a:rPr>
            <a:t>、医業収益を確保し、良質な医療・介護サービスの提供に努めて行く必要がある。</a:t>
          </a:r>
          <a:endParaRPr lang="ja-JP" altLang="ja-JP">
            <a:effectLst/>
          </a:endParaRPr>
        </a:p>
        <a:p>
          <a:r>
            <a:rPr kumimoji="1" lang="ja-JP" altLang="ja-JP" sz="1100">
              <a:solidFill>
                <a:schemeClr val="dk1"/>
              </a:solidFill>
              <a:effectLst/>
              <a:latin typeface="+mn-lt"/>
              <a:ea typeface="+mn-ea"/>
              <a:cs typeface="+mn-cs"/>
            </a:rPr>
            <a:t>　水道事業については、剰余額が</a:t>
          </a:r>
          <a:r>
            <a:rPr kumimoji="1" lang="en-US" altLang="ja-JP" sz="1100">
              <a:solidFill>
                <a:schemeClr val="dk1"/>
              </a:solidFill>
              <a:effectLst/>
              <a:latin typeface="+mn-lt"/>
              <a:ea typeface="+mn-ea"/>
              <a:cs typeface="+mn-cs"/>
            </a:rPr>
            <a:t>771,184</a:t>
          </a:r>
          <a:r>
            <a:rPr kumimoji="1" lang="ja-JP" altLang="ja-JP" sz="1100">
              <a:solidFill>
                <a:schemeClr val="dk1"/>
              </a:solidFill>
              <a:effectLst/>
              <a:latin typeface="+mn-lt"/>
              <a:ea typeface="+mn-ea"/>
              <a:cs typeface="+mn-cs"/>
            </a:rPr>
            <a:t>千円となり、昨年度と比較して</a:t>
          </a:r>
          <a:r>
            <a:rPr kumimoji="1" lang="en-US" altLang="ja-JP" sz="1100">
              <a:solidFill>
                <a:schemeClr val="dk1"/>
              </a:solidFill>
              <a:effectLst/>
              <a:latin typeface="+mn-lt"/>
              <a:ea typeface="+mn-ea"/>
              <a:cs typeface="+mn-cs"/>
            </a:rPr>
            <a:t>37,894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、標準財政規模比で</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となった。主な</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の要因は</a:t>
          </a:r>
          <a:r>
            <a:rPr kumimoji="1" lang="ja-JP" altLang="en-US" sz="1100">
              <a:solidFill>
                <a:schemeClr val="dk1"/>
              </a:solidFill>
              <a:effectLst/>
              <a:latin typeface="+mn-lt"/>
              <a:ea typeface="+mn-ea"/>
              <a:cs typeface="+mn-cs"/>
            </a:rPr>
            <a:t>経常収支比率の</a:t>
          </a:r>
          <a:r>
            <a:rPr kumimoji="1" lang="ja-JP" altLang="ja-JP" sz="1100">
              <a:solidFill>
                <a:schemeClr val="dk1"/>
              </a:solidFill>
              <a:effectLst/>
              <a:latin typeface="+mn-lt"/>
              <a:ea typeface="+mn-ea"/>
              <a:cs typeface="+mn-cs"/>
            </a:rPr>
            <a:t>減が大きかったものであり、今後においても給水人口の減少等により厳しい事業経営が予測されるが、安全で良質の水の安定供給に努めて行く必要がある。</a:t>
          </a:r>
          <a:endParaRPr lang="ja-JP" altLang="ja-JP">
            <a:effectLst/>
          </a:endParaRPr>
        </a:p>
        <a:p>
          <a:r>
            <a:rPr kumimoji="1" lang="ja-JP" altLang="en-US" sz="1100">
              <a:solidFill>
                <a:schemeClr val="dk1"/>
              </a:solidFill>
              <a:effectLst/>
              <a:latin typeface="+mn-lt"/>
              <a:ea typeface="+mn-ea"/>
              <a:cs typeface="+mn-cs"/>
            </a:rPr>
            <a:t>　公共下水道事業については、剰余額が</a:t>
          </a:r>
          <a:r>
            <a:rPr kumimoji="1" lang="en-US" altLang="ja-JP" sz="1100">
              <a:solidFill>
                <a:schemeClr val="dk1"/>
              </a:solidFill>
              <a:effectLst/>
              <a:latin typeface="+mn-lt"/>
              <a:ea typeface="+mn-ea"/>
              <a:cs typeface="+mn-cs"/>
            </a:rPr>
            <a:t>91,545</a:t>
          </a:r>
          <a:r>
            <a:rPr kumimoji="1" lang="ja-JP" altLang="en-US" sz="1100">
              <a:solidFill>
                <a:schemeClr val="dk1"/>
              </a:solidFill>
              <a:effectLst/>
              <a:latin typeface="+mn-lt"/>
              <a:ea typeface="+mn-ea"/>
              <a:cs typeface="+mn-cs"/>
            </a:rPr>
            <a:t>千円となり、昨年度と比較して</a:t>
          </a:r>
          <a:r>
            <a:rPr kumimoji="1" lang="en-US" altLang="ja-JP" sz="1100">
              <a:solidFill>
                <a:schemeClr val="dk1"/>
              </a:solidFill>
              <a:effectLst/>
              <a:latin typeface="+mn-lt"/>
              <a:ea typeface="+mn-ea"/>
              <a:cs typeface="+mn-cs"/>
            </a:rPr>
            <a:t>81,580</a:t>
          </a:r>
          <a:r>
            <a:rPr kumimoji="1" lang="ja-JP" altLang="en-US" sz="1100">
              <a:solidFill>
                <a:schemeClr val="dk1"/>
              </a:solidFill>
              <a:effectLst/>
              <a:latin typeface="+mn-lt"/>
              <a:ea typeface="+mn-ea"/>
              <a:cs typeface="+mn-cs"/>
            </a:rPr>
            <a:t>千円の増、標準財政規模比で</a:t>
          </a:r>
          <a:r>
            <a:rPr kumimoji="1" lang="en-US" altLang="ja-JP" sz="1100">
              <a:solidFill>
                <a:schemeClr val="dk1"/>
              </a:solidFill>
              <a:effectLst/>
              <a:latin typeface="+mn-lt"/>
              <a:ea typeface="+mn-ea"/>
              <a:cs typeface="+mn-cs"/>
            </a:rPr>
            <a:t>1.18</a:t>
          </a:r>
          <a:r>
            <a:rPr kumimoji="1" lang="ja-JP" altLang="en-US" sz="1100">
              <a:solidFill>
                <a:schemeClr val="dk1"/>
              </a:solidFill>
              <a:effectLst/>
              <a:latin typeface="+mn-lt"/>
              <a:ea typeface="+mn-ea"/>
              <a:cs typeface="+mn-cs"/>
            </a:rPr>
            <a:t>％の増となった。主な増の要因は法適化によるものであり、経理方法が変わったことから、処理料金の見直しを含め、健全経営に努めて行く必要がある。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一般会計については、実質収支が</a:t>
          </a:r>
          <a:r>
            <a:rPr kumimoji="1" lang="en-US" altLang="ja-JP" sz="1100">
              <a:solidFill>
                <a:schemeClr val="dk1"/>
              </a:solidFill>
              <a:effectLst/>
              <a:latin typeface="+mn-lt"/>
              <a:ea typeface="+mn-ea"/>
              <a:cs typeface="+mn-cs"/>
            </a:rPr>
            <a:t>86,677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となったことから、標準財政規模比で</a:t>
          </a:r>
          <a:r>
            <a:rPr kumimoji="1" lang="en-US" altLang="ja-JP" sz="1100">
              <a:solidFill>
                <a:schemeClr val="dk1"/>
              </a:solidFill>
              <a:effectLst/>
              <a:latin typeface="+mn-lt"/>
              <a:ea typeface="+mn-ea"/>
              <a:cs typeface="+mn-cs"/>
            </a:rPr>
            <a:t>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％減となった。</a:t>
          </a:r>
          <a:endParaRPr lang="ja-JP" altLang="ja-JP">
            <a:effectLst/>
          </a:endParaRPr>
        </a:p>
        <a:p>
          <a:r>
            <a:rPr kumimoji="1" lang="ja-JP" altLang="ja-JP" sz="1100">
              <a:solidFill>
                <a:schemeClr val="dk1"/>
              </a:solidFill>
              <a:effectLst/>
              <a:latin typeface="+mn-lt"/>
              <a:ea typeface="+mn-ea"/>
              <a:cs typeface="+mn-cs"/>
            </a:rPr>
            <a:t>　その他の会計についても、一般会計からの繰入金等で黒字を維持している状況であるが、一般会計の負担を必要最少限に抑えるため、基準外繰入を抑えるよう努め、収支均衡を図っている状況である。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11546655</v>
      </c>
      <c r="BO4" s="436"/>
      <c r="BP4" s="436"/>
      <c r="BQ4" s="436"/>
      <c r="BR4" s="436"/>
      <c r="BS4" s="436"/>
      <c r="BT4" s="436"/>
      <c r="BU4" s="437"/>
      <c r="BV4" s="435">
        <v>11090332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v>
      </c>
      <c r="CU4" s="576"/>
      <c r="CV4" s="576"/>
      <c r="CW4" s="576"/>
      <c r="CX4" s="576"/>
      <c r="CY4" s="576"/>
      <c r="CZ4" s="576"/>
      <c r="DA4" s="577"/>
      <c r="DB4" s="575">
        <v>0.5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11414400</v>
      </c>
      <c r="BO5" s="407"/>
      <c r="BP5" s="407"/>
      <c r="BQ5" s="407"/>
      <c r="BR5" s="407"/>
      <c r="BS5" s="407"/>
      <c r="BT5" s="407"/>
      <c r="BU5" s="408"/>
      <c r="BV5" s="406">
        <v>11051149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94.5</v>
      </c>
      <c r="CU5" s="404"/>
      <c r="CV5" s="404"/>
      <c r="CW5" s="404"/>
      <c r="CX5" s="404"/>
      <c r="CY5" s="404"/>
      <c r="CZ5" s="404"/>
      <c r="DA5" s="405"/>
      <c r="DB5" s="403">
        <v>91.3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132255</v>
      </c>
      <c r="BO6" s="407"/>
      <c r="BP6" s="407"/>
      <c r="BQ6" s="407"/>
      <c r="BR6" s="407"/>
      <c r="BS6" s="407"/>
      <c r="BT6" s="407"/>
      <c r="BU6" s="408"/>
      <c r="BV6" s="406">
        <v>39183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91.7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10896</v>
      </c>
      <c r="BO7" s="407"/>
      <c r="BP7" s="407"/>
      <c r="BQ7" s="407"/>
      <c r="BR7" s="407"/>
      <c r="BS7" s="407"/>
      <c r="BT7" s="407"/>
      <c r="BU7" s="408"/>
      <c r="BV7" s="406">
        <v>7501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6917363</v>
      </c>
      <c r="CU7" s="407"/>
      <c r="CV7" s="407"/>
      <c r="CW7" s="407"/>
      <c r="CX7" s="407"/>
      <c r="CY7" s="407"/>
      <c r="CZ7" s="407"/>
      <c r="DA7" s="408"/>
      <c r="DB7" s="406">
        <v>6849493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121359</v>
      </c>
      <c r="BO8" s="407"/>
      <c r="BP8" s="407"/>
      <c r="BQ8" s="407"/>
      <c r="BR8" s="407"/>
      <c r="BS8" s="407"/>
      <c r="BT8" s="407"/>
      <c r="BU8" s="408"/>
      <c r="BV8" s="406">
        <v>31682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15091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89677</v>
      </c>
      <c r="BO9" s="407"/>
      <c r="BP9" s="407"/>
      <c r="BQ9" s="407"/>
      <c r="BR9" s="407"/>
      <c r="BS9" s="407"/>
      <c r="BT9" s="407"/>
      <c r="BU9" s="408"/>
      <c r="BV9" s="406">
        <v>-37593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17.2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16693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49408</v>
      </c>
      <c r="BO10" s="407"/>
      <c r="BP10" s="407"/>
      <c r="BQ10" s="407"/>
      <c r="BR10" s="407"/>
      <c r="BS10" s="407"/>
      <c r="BT10" s="407"/>
      <c r="BU10" s="408"/>
      <c r="BV10" s="406">
        <v>67087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14739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550000</v>
      </c>
      <c r="BO12" s="407"/>
      <c r="BP12" s="407"/>
      <c r="BQ12" s="407"/>
      <c r="BR12" s="407"/>
      <c r="BS12" s="407"/>
      <c r="BT12" s="407"/>
      <c r="BU12" s="408"/>
      <c r="BV12" s="406">
        <v>250000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14656</v>
      </c>
      <c r="S13" s="494"/>
      <c r="T13" s="494"/>
      <c r="U13" s="494"/>
      <c r="V13" s="495"/>
      <c r="W13" s="496" t="s">
        <v>131</v>
      </c>
      <c r="X13" s="392"/>
      <c r="Y13" s="392"/>
      <c r="Z13" s="392"/>
      <c r="AA13" s="392"/>
      <c r="AB13" s="393"/>
      <c r="AC13" s="359">
        <v>1399</v>
      </c>
      <c r="AD13" s="360"/>
      <c r="AE13" s="360"/>
      <c r="AF13" s="360"/>
      <c r="AG13" s="361"/>
      <c r="AH13" s="359">
        <v>1566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-410915</v>
      </c>
      <c r="BO13" s="407"/>
      <c r="BP13" s="407"/>
      <c r="BQ13" s="407"/>
      <c r="BR13" s="407"/>
      <c r="BS13" s="407"/>
      <c r="BT13" s="407"/>
      <c r="BU13" s="408"/>
      <c r="BV13" s="406">
        <v>-220506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11.5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15051</v>
      </c>
      <c r="S14" s="494"/>
      <c r="T14" s="494"/>
      <c r="U14" s="494"/>
      <c r="V14" s="495"/>
      <c r="W14" s="497"/>
      <c r="X14" s="395"/>
      <c r="Y14" s="395"/>
      <c r="Z14" s="395"/>
      <c r="AA14" s="395"/>
      <c r="AB14" s="396"/>
      <c r="AC14" s="486">
        <v>19.3</v>
      </c>
      <c r="AD14" s="487"/>
      <c r="AE14" s="487"/>
      <c r="AF14" s="487"/>
      <c r="AG14" s="488"/>
      <c r="AH14" s="486">
        <v>20.100000000000001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1.1000000000000001</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14975</v>
      </c>
      <c r="S15" s="494"/>
      <c r="T15" s="494"/>
      <c r="U15" s="494"/>
      <c r="V15" s="495"/>
      <c r="W15" s="496" t="s">
        <v>137</v>
      </c>
      <c r="X15" s="392"/>
      <c r="Y15" s="392"/>
      <c r="Z15" s="392"/>
      <c r="AA15" s="392"/>
      <c r="AB15" s="393"/>
      <c r="AC15" s="359">
        <v>2137</v>
      </c>
      <c r="AD15" s="360"/>
      <c r="AE15" s="360"/>
      <c r="AF15" s="360"/>
      <c r="AG15" s="361"/>
      <c r="AH15" s="359">
        <v>2348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1710833</v>
      </c>
      <c r="BO15" s="436"/>
      <c r="BP15" s="436"/>
      <c r="BQ15" s="436"/>
      <c r="BR15" s="436"/>
      <c r="BS15" s="436"/>
      <c r="BT15" s="436"/>
      <c r="BU15" s="437"/>
      <c r="BV15" s="435">
        <v>1740516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29.5</v>
      </c>
      <c r="AD16" s="487"/>
      <c r="AE16" s="487"/>
      <c r="AF16" s="487"/>
      <c r="AG16" s="488"/>
      <c r="AH16" s="486">
        <v>30.2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6503474</v>
      </c>
      <c r="BO16" s="407"/>
      <c r="BP16" s="407"/>
      <c r="BQ16" s="407"/>
      <c r="BR16" s="407"/>
      <c r="BS16" s="407"/>
      <c r="BT16" s="407"/>
      <c r="BU16" s="408"/>
      <c r="BV16" s="406">
        <v>6407049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3700</v>
      </c>
      <c r="AD17" s="360"/>
      <c r="AE17" s="360"/>
      <c r="AF17" s="360"/>
      <c r="AG17" s="361"/>
      <c r="AH17" s="359">
        <v>3860</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2110183</v>
      </c>
      <c r="BO17" s="407"/>
      <c r="BP17" s="407"/>
      <c r="BQ17" s="407"/>
      <c r="BR17" s="407"/>
      <c r="BS17" s="407"/>
      <c r="BT17" s="407"/>
      <c r="BU17" s="408"/>
      <c r="BV17" s="406">
        <v>2153234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302.92</v>
      </c>
      <c r="M18" s="459"/>
      <c r="N18" s="459"/>
      <c r="O18" s="459"/>
      <c r="P18" s="459"/>
      <c r="Q18" s="459"/>
      <c r="R18" s="460"/>
      <c r="S18" s="460"/>
      <c r="T18" s="460"/>
      <c r="U18" s="460"/>
      <c r="V18" s="461"/>
      <c r="W18" s="477"/>
      <c r="X18" s="478"/>
      <c r="Y18" s="478"/>
      <c r="Z18" s="478"/>
      <c r="AA18" s="478"/>
      <c r="AB18" s="502"/>
      <c r="AC18" s="376">
        <v>51.1</v>
      </c>
      <c r="AD18" s="377"/>
      <c r="AE18" s="377"/>
      <c r="AF18" s="377"/>
      <c r="AG18" s="462"/>
      <c r="AH18" s="376">
        <v>49.7</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6514760</v>
      </c>
      <c r="BO18" s="407"/>
      <c r="BP18" s="407"/>
      <c r="BQ18" s="407"/>
      <c r="BR18" s="407"/>
      <c r="BS18" s="407"/>
      <c r="BT18" s="407"/>
      <c r="BU18" s="408"/>
      <c r="BV18" s="406">
        <v>6142607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8463718</v>
      </c>
      <c r="BO19" s="407"/>
      <c r="BP19" s="407"/>
      <c r="BQ19" s="407"/>
      <c r="BR19" s="407"/>
      <c r="BS19" s="407"/>
      <c r="BT19" s="407"/>
      <c r="BU19" s="408"/>
      <c r="BV19" s="406">
        <v>8326469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5793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9197483</v>
      </c>
      <c r="BO22" s="436"/>
      <c r="BP22" s="436"/>
      <c r="BQ22" s="436"/>
      <c r="BR22" s="436"/>
      <c r="BS22" s="436"/>
      <c r="BT22" s="436"/>
      <c r="BU22" s="437"/>
      <c r="BV22" s="435">
        <v>10110305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7964273</v>
      </c>
      <c r="BO23" s="407"/>
      <c r="BP23" s="407"/>
      <c r="BQ23" s="407"/>
      <c r="BR23" s="407"/>
      <c r="BS23" s="407"/>
      <c r="BT23" s="407"/>
      <c r="BU23" s="408"/>
      <c r="BV23" s="406">
        <v>8728376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6480</v>
      </c>
      <c r="R24" s="360"/>
      <c r="S24" s="360"/>
      <c r="T24" s="360"/>
      <c r="U24" s="360"/>
      <c r="V24" s="361"/>
      <c r="W24" s="449"/>
      <c r="X24" s="386"/>
      <c r="Y24" s="387"/>
      <c r="Z24" s="362" t="s">
        <v>161</v>
      </c>
      <c r="AA24" s="363"/>
      <c r="AB24" s="363"/>
      <c r="AC24" s="363"/>
      <c r="AD24" s="363"/>
      <c r="AE24" s="363"/>
      <c r="AF24" s="363"/>
      <c r="AG24" s="364"/>
      <c r="AH24" s="359">
        <v>198</v>
      </c>
      <c r="AI24" s="360"/>
      <c r="AJ24" s="360"/>
      <c r="AK24" s="360"/>
      <c r="AL24" s="361"/>
      <c r="AM24" s="359">
        <v>598950</v>
      </c>
      <c r="AN24" s="360"/>
      <c r="AO24" s="360"/>
      <c r="AP24" s="360"/>
      <c r="AQ24" s="360"/>
      <c r="AR24" s="361"/>
      <c r="AS24" s="359">
        <v>3025</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6418899</v>
      </c>
      <c r="BO24" s="407"/>
      <c r="BP24" s="407"/>
      <c r="BQ24" s="407"/>
      <c r="BR24" s="407"/>
      <c r="BS24" s="407"/>
      <c r="BT24" s="407"/>
      <c r="BU24" s="408"/>
      <c r="BV24" s="406">
        <v>6998903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5610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25158</v>
      </c>
      <c r="BO25" s="436"/>
      <c r="BP25" s="436"/>
      <c r="BQ25" s="436"/>
      <c r="BR25" s="436"/>
      <c r="BS25" s="436"/>
      <c r="BT25" s="436"/>
      <c r="BU25" s="437"/>
      <c r="BV25" s="435">
        <v>9414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5130</v>
      </c>
      <c r="R26" s="360"/>
      <c r="S26" s="360"/>
      <c r="T26" s="360"/>
      <c r="U26" s="360"/>
      <c r="V26" s="361"/>
      <c r="W26" s="449"/>
      <c r="X26" s="386"/>
      <c r="Y26" s="387"/>
      <c r="Z26" s="362" t="s">
        <v>167</v>
      </c>
      <c r="AA26" s="417"/>
      <c r="AB26" s="417"/>
      <c r="AC26" s="417"/>
      <c r="AD26" s="417"/>
      <c r="AE26" s="417"/>
      <c r="AF26" s="417"/>
      <c r="AG26" s="418"/>
      <c r="AH26" s="359">
        <v>4</v>
      </c>
      <c r="AI26" s="360"/>
      <c r="AJ26" s="360"/>
      <c r="AK26" s="360"/>
      <c r="AL26" s="361"/>
      <c r="AM26" s="359">
        <v>11612</v>
      </c>
      <c r="AN26" s="360"/>
      <c r="AO26" s="360"/>
      <c r="AP26" s="360"/>
      <c r="AQ26" s="360"/>
      <c r="AR26" s="361"/>
      <c r="AS26" s="359">
        <v>2903</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2730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303117</v>
      </c>
      <c r="BO27" s="441"/>
      <c r="BP27" s="441"/>
      <c r="BQ27" s="441"/>
      <c r="BR27" s="441"/>
      <c r="BS27" s="441"/>
      <c r="BT27" s="441"/>
      <c r="BU27" s="442"/>
      <c r="BV27" s="440">
        <v>303117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2290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2131865</v>
      </c>
      <c r="BO28" s="436"/>
      <c r="BP28" s="436"/>
      <c r="BQ28" s="436"/>
      <c r="BR28" s="436"/>
      <c r="BS28" s="436"/>
      <c r="BT28" s="436"/>
      <c r="BU28" s="437"/>
      <c r="BV28" s="435">
        <v>2632457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2110</v>
      </c>
      <c r="R29" s="360"/>
      <c r="S29" s="360"/>
      <c r="T29" s="360"/>
      <c r="U29" s="360"/>
      <c r="V29" s="361"/>
      <c r="W29" s="450"/>
      <c r="X29" s="451"/>
      <c r="Y29" s="452"/>
      <c r="Z29" s="362" t="s">
        <v>177</v>
      </c>
      <c r="AA29" s="363"/>
      <c r="AB29" s="363"/>
      <c r="AC29" s="363"/>
      <c r="AD29" s="363"/>
      <c r="AE29" s="363"/>
      <c r="AF29" s="363"/>
      <c r="AG29" s="364"/>
      <c r="AH29" s="359">
        <v>199</v>
      </c>
      <c r="AI29" s="360"/>
      <c r="AJ29" s="360"/>
      <c r="AK29" s="360"/>
      <c r="AL29" s="361"/>
      <c r="AM29" s="359">
        <v>602187</v>
      </c>
      <c r="AN29" s="360"/>
      <c r="AO29" s="360"/>
      <c r="AP29" s="360"/>
      <c r="AQ29" s="360"/>
      <c r="AR29" s="361"/>
      <c r="AS29" s="359">
        <v>3026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625067</v>
      </c>
      <c r="BO29" s="407"/>
      <c r="BP29" s="407"/>
      <c r="BQ29" s="407"/>
      <c r="BR29" s="407"/>
      <c r="BS29" s="407"/>
      <c r="BT29" s="407"/>
      <c r="BU29" s="408"/>
      <c r="BV29" s="406">
        <v>609322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2186178</v>
      </c>
      <c r="BO30" s="441"/>
      <c r="BP30" s="441"/>
      <c r="BQ30" s="441"/>
      <c r="BR30" s="441"/>
      <c r="BS30" s="441"/>
      <c r="BT30" s="441"/>
      <c r="BU30" s="442"/>
      <c r="BV30" s="440">
        <v>2462007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国民健康保険種市病院事業会計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魚市場事業特別会計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久慈広域連合（一般会計）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一般社団法人　大野畜産公社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国民健康保険診療施設特別会計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IF('各会計、関係団体の財政状況及び健全化判断比率'!B36="","",'各会計、関係団体の財政状況及び健全化判断比率'!B36)</f>
        <v>生活排水処理事業特別会計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久慈広域連合（特別会計）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一般社団法人　大野ふるさと公社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公共下水道事業特別会計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岩手県市町村総合事務組合（一般会計）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農業集落排水事業特別会計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岩手県市町村総合事務組合（特別会計）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岩手県後期高齢者医療広域連合（特別会計）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P0WTP6Tv2nNutj/dNSPsepnELMDICGL/RAXgatjXLizuB2ZkDiUSSyZ9ae4u3ZZOaEFL9RhZPqHM+/9UZdTjA==" saltValue="GI1i+TRyP+cvQ0m/NtLu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33" zoomScale="85" zoomScaleNormal="85" zoomScaleSheetLayoutView="100" workbookViewId="0">
      <selection activeCell="C111" sqref="C11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12.07</v>
      </c>
      <c r="G34" s="33">
        <v>12.62</v>
      </c>
      <c r="H34" s="33">
        <v>14.61</v>
      </c>
      <c r="I34" s="33">
        <v>13.64</v>
      </c>
      <c r="J34" s="34">
        <v>11.89</v>
      </c>
      <c r="K34" s="22"/>
      <c r="L34" s="22"/>
      <c r="M34" s="22"/>
      <c r="N34" s="22"/>
      <c r="O34" s="22"/>
      <c r="P34" s="22"/>
    </row>
    <row r="35" spans="1:16" ht="39" customHeight="1" x14ac:dyDescent="0.15">
      <c r="A35" s="22"/>
      <c r="B35" s="35"/>
      <c r="C35" s="1132" t="s">
        <v>538</v>
      </c>
      <c r="D35" s="1132"/>
      <c r="E35" s="1133"/>
      <c r="F35" s="36">
        <v>12.35</v>
      </c>
      <c r="G35" s="37">
        <v>11.55</v>
      </c>
      <c r="H35" s="37">
        <v>11.37</v>
      </c>
      <c r="I35" s="37">
        <v>11.81</v>
      </c>
      <c r="J35" s="38">
        <v>11.14</v>
      </c>
      <c r="K35" s="22"/>
      <c r="L35" s="22"/>
      <c r="M35" s="22"/>
      <c r="N35" s="22"/>
      <c r="O35" s="22"/>
      <c r="P35" s="22"/>
    </row>
    <row r="36" spans="1:16" ht="39" customHeight="1" x14ac:dyDescent="0.15">
      <c r="A36" s="22"/>
      <c r="B36" s="35"/>
      <c r="C36" s="1132" t="s">
        <v>539</v>
      </c>
      <c r="D36" s="1132"/>
      <c r="E36" s="1133"/>
      <c r="F36" s="36">
        <v>0.08</v>
      </c>
      <c r="G36" s="37">
        <v>0.05</v>
      </c>
      <c r="H36" s="37">
        <v>0.06</v>
      </c>
      <c r="I36" s="37">
        <v>0.14000000000000001</v>
      </c>
      <c r="J36" s="38">
        <v>1.32</v>
      </c>
      <c r="K36" s="22"/>
      <c r="L36" s="22"/>
      <c r="M36" s="22"/>
      <c r="N36" s="22"/>
      <c r="O36" s="22"/>
      <c r="P36" s="22"/>
    </row>
    <row r="37" spans="1:16" ht="39" customHeight="1" x14ac:dyDescent="0.15">
      <c r="A37" s="22"/>
      <c r="B37" s="35"/>
      <c r="C37" s="1132" t="s">
        <v>540</v>
      </c>
      <c r="D37" s="1132"/>
      <c r="E37" s="1133"/>
      <c r="F37" s="36">
        <v>0.25</v>
      </c>
      <c r="G37" s="37">
        <v>0.28000000000000003</v>
      </c>
      <c r="H37" s="37">
        <v>0.68</v>
      </c>
      <c r="I37" s="37">
        <v>1.34</v>
      </c>
      <c r="J37" s="38">
        <v>1.01</v>
      </c>
      <c r="K37" s="22"/>
      <c r="L37" s="22"/>
      <c r="M37" s="22"/>
      <c r="N37" s="22"/>
      <c r="O37" s="22"/>
      <c r="P37" s="22"/>
    </row>
    <row r="38" spans="1:16" ht="39" customHeight="1" x14ac:dyDescent="0.15">
      <c r="A38" s="22"/>
      <c r="B38" s="35"/>
      <c r="C38" s="1132" t="s">
        <v>541</v>
      </c>
      <c r="D38" s="1132"/>
      <c r="E38" s="1133"/>
      <c r="F38" s="36">
        <v>0.01</v>
      </c>
      <c r="G38" s="37">
        <v>0.01</v>
      </c>
      <c r="H38" s="37">
        <v>0.03</v>
      </c>
      <c r="I38" s="37">
        <v>0.04</v>
      </c>
      <c r="J38" s="38">
        <v>0.14000000000000001</v>
      </c>
      <c r="K38" s="22"/>
      <c r="L38" s="22"/>
      <c r="M38" s="22"/>
      <c r="N38" s="22"/>
      <c r="O38" s="22"/>
      <c r="P38" s="22"/>
    </row>
    <row r="39" spans="1:16" ht="39" customHeight="1" x14ac:dyDescent="0.15">
      <c r="A39" s="22"/>
      <c r="B39" s="35"/>
      <c r="C39" s="1132" t="s">
        <v>542</v>
      </c>
      <c r="D39" s="1132"/>
      <c r="E39" s="1133"/>
      <c r="F39" s="36">
        <v>0.08</v>
      </c>
      <c r="G39" s="37">
        <v>0.09</v>
      </c>
      <c r="H39" s="37">
        <v>7.0000000000000007E-2</v>
      </c>
      <c r="I39" s="37">
        <v>0.08</v>
      </c>
      <c r="J39" s="38">
        <v>0.1</v>
      </c>
      <c r="K39" s="22"/>
      <c r="L39" s="22"/>
      <c r="M39" s="22"/>
      <c r="N39" s="22"/>
      <c r="O39" s="22"/>
      <c r="P39" s="22"/>
    </row>
    <row r="40" spans="1:16" ht="39" customHeight="1" x14ac:dyDescent="0.15">
      <c r="A40" s="22"/>
      <c r="B40" s="35"/>
      <c r="C40" s="1132" t="s">
        <v>543</v>
      </c>
      <c r="D40" s="1132"/>
      <c r="E40" s="1133"/>
      <c r="F40" s="36">
        <v>0.01</v>
      </c>
      <c r="G40" s="37">
        <v>0.02</v>
      </c>
      <c r="H40" s="37">
        <v>0.03</v>
      </c>
      <c r="I40" s="37">
        <v>0.03</v>
      </c>
      <c r="J40" s="38">
        <v>0.02</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7.38</v>
      </c>
      <c r="G43" s="42">
        <v>7.96</v>
      </c>
      <c r="H43" s="42">
        <v>1</v>
      </c>
      <c r="I43" s="42">
        <v>0.46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GvolCnexsUMU9g1TsD4WSwUlMKSSRix8dESSNxkOm08mjdK7k3iO4tYQU854A0xqGzj6JAFVszYDeUrS+q6VQ==" saltValue="audwpAmf3tuMhLbGJ4dc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A35" zoomScale="85" zoomScaleNormal="85" zoomScaleSheetLayoutView="55" workbookViewId="0">
      <selection activeCell="C111" sqref="C11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1562</v>
      </c>
      <c r="L45" s="58">
        <v>1611</v>
      </c>
      <c r="M45" s="58">
        <v>1647</v>
      </c>
      <c r="N45" s="58">
        <v>1511</v>
      </c>
      <c r="O45" s="59">
        <v>1438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440</v>
      </c>
      <c r="L48" s="62">
        <v>424</v>
      </c>
      <c r="M48" s="62">
        <v>425</v>
      </c>
      <c r="N48" s="62">
        <v>411</v>
      </c>
      <c r="O48" s="63">
        <v>401</v>
      </c>
      <c r="P48" s="46"/>
      <c r="Q48" s="46"/>
      <c r="R48" s="46"/>
      <c r="S48" s="46"/>
      <c r="T48" s="46"/>
      <c r="U48" s="46"/>
    </row>
    <row r="49" spans="1:21" ht="30.75" customHeight="1" x14ac:dyDescent="0.15">
      <c r="A49" s="46"/>
      <c r="B49" s="1163"/>
      <c r="C49" s="1164"/>
      <c r="D49" s="60"/>
      <c r="E49" s="1140" t="s">
        <v>14</v>
      </c>
      <c r="F49" s="1140"/>
      <c r="G49" s="1140"/>
      <c r="H49" s="1140"/>
      <c r="I49" s="1140"/>
      <c r="J49" s="1141"/>
      <c r="K49" s="61">
        <v>0</v>
      </c>
      <c r="L49" s="62" t="s">
        <v>491</v>
      </c>
      <c r="M49" s="62">
        <v>0</v>
      </c>
      <c r="N49" s="62">
        <v>0</v>
      </c>
      <c r="O49" s="63">
        <v>0</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v>2</v>
      </c>
      <c r="M50" s="62">
        <v>2</v>
      </c>
      <c r="N50" s="62">
        <v>2</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1398</v>
      </c>
      <c r="L52" s="62">
        <v>1408</v>
      </c>
      <c r="M52" s="62">
        <v>1372</v>
      </c>
      <c r="N52" s="62">
        <v>1289</v>
      </c>
      <c r="O52" s="63">
        <v>1241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606</v>
      </c>
      <c r="L53" s="67">
        <v>629</v>
      </c>
      <c r="M53" s="67">
        <v>702</v>
      </c>
      <c r="N53" s="67">
        <v>635</v>
      </c>
      <c r="O53" s="68">
        <v>600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491</v>
      </c>
      <c r="L58" s="82" t="s">
        <v>491</v>
      </c>
      <c r="M58" s="82" t="s">
        <v>491</v>
      </c>
      <c r="N58" s="82" t="s">
        <v>491</v>
      </c>
      <c r="O58" s="83" t="s">
        <v>491</v>
      </c>
    </row>
    <row r="59" spans="1:21" ht="31.5" customHeight="1" x14ac:dyDescent="0.15">
      <c r="B59" s="1148"/>
      <c r="C59" s="1149"/>
      <c r="D59" s="1155" t="s">
        <v>26</v>
      </c>
      <c r="E59" s="1156"/>
      <c r="F59" s="1156"/>
      <c r="G59" s="1156"/>
      <c r="H59" s="1156"/>
      <c r="I59" s="1156"/>
      <c r="J59" s="1157"/>
      <c r="K59" s="84" t="s">
        <v>491</v>
      </c>
      <c r="L59" s="85" t="s">
        <v>491</v>
      </c>
      <c r="M59" s="85" t="s">
        <v>491</v>
      </c>
      <c r="N59" s="85" t="s">
        <v>491</v>
      </c>
      <c r="O59" s="86" t="s">
        <v>491</v>
      </c>
    </row>
    <row r="60" spans="1:21" ht="31.5" customHeight="1" thickBot="1" x14ac:dyDescent="0.2">
      <c r="B60" s="1150"/>
      <c r="C60" s="1151"/>
      <c r="D60" s="1158" t="s">
        <v>27</v>
      </c>
      <c r="E60" s="1159"/>
      <c r="F60" s="1159"/>
      <c r="G60" s="1159"/>
      <c r="H60" s="1159"/>
      <c r="I60" s="1159"/>
      <c r="J60" s="1160"/>
      <c r="K60" s="87" t="s">
        <v>491</v>
      </c>
      <c r="L60" s="88" t="s">
        <v>491</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sheetData>
  <sheetProtection algorithmName="SHA-512" hashValue="aBAlxxQtJH9TtBBwpw0qfz3lj4zduDX3HWtdFrSufWomTnNlq55Ki4hwwQGRJ9Y2VE4Lt78RNeIH0ebxZnkJHg==" saltValue="hYGPn/vIL6layVO8fK7u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Normal="100" zoomScaleSheetLayoutView="100" workbookViewId="0">
      <selection activeCell="C111" sqref="C11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12797</v>
      </c>
      <c r="J41" s="331">
        <v>12248</v>
      </c>
      <c r="K41" s="331">
        <v>11081</v>
      </c>
      <c r="L41" s="331">
        <v>10110</v>
      </c>
      <c r="M41" s="332">
        <v>9197</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4613</v>
      </c>
      <c r="J43" s="334">
        <v>4215</v>
      </c>
      <c r="K43" s="334">
        <v>3878</v>
      </c>
      <c r="L43" s="334">
        <v>3523</v>
      </c>
      <c r="M43" s="335">
        <v>3320</v>
      </c>
    </row>
    <row r="44" spans="2:13" ht="27.75" customHeight="1" x14ac:dyDescent="0.15">
      <c r="B44" s="1171"/>
      <c r="C44" s="1172"/>
      <c r="D44" s="104"/>
      <c r="E44" s="1175" t="s">
        <v>34</v>
      </c>
      <c r="F44" s="1175"/>
      <c r="G44" s="1175"/>
      <c r="H44" s="1176"/>
      <c r="I44" s="333">
        <v>12</v>
      </c>
      <c r="J44" s="334">
        <v>10</v>
      </c>
      <c r="K44" s="334">
        <v>9</v>
      </c>
      <c r="L44" s="334">
        <v>9</v>
      </c>
      <c r="M44" s="335">
        <v>105</v>
      </c>
    </row>
    <row r="45" spans="2:13" ht="27.75" customHeight="1" x14ac:dyDescent="0.15">
      <c r="B45" s="1171"/>
      <c r="C45" s="1172"/>
      <c r="D45" s="104"/>
      <c r="E45" s="1175" t="s">
        <v>35</v>
      </c>
      <c r="F45" s="1175"/>
      <c r="G45" s="1175"/>
      <c r="H45" s="1176"/>
      <c r="I45" s="333">
        <v>631</v>
      </c>
      <c r="J45" s="334">
        <v>555</v>
      </c>
      <c r="K45" s="334">
        <v>510</v>
      </c>
      <c r="L45" s="334">
        <v>562</v>
      </c>
      <c r="M45" s="335">
        <v>611</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4731</v>
      </c>
      <c r="J50" s="334">
        <v>4889</v>
      </c>
      <c r="K50" s="334">
        <v>5201</v>
      </c>
      <c r="L50" s="334">
        <v>4905</v>
      </c>
      <c r="M50" s="335">
        <v>4242</v>
      </c>
    </row>
    <row r="51" spans="2:13" ht="27.75" customHeight="1" x14ac:dyDescent="0.15">
      <c r="B51" s="1171"/>
      <c r="C51" s="1172"/>
      <c r="D51" s="104"/>
      <c r="E51" s="1175" t="s">
        <v>42</v>
      </c>
      <c r="F51" s="1175"/>
      <c r="G51" s="1175"/>
      <c r="H51" s="1176"/>
      <c r="I51" s="333">
        <v>661</v>
      </c>
      <c r="J51" s="334">
        <v>595</v>
      </c>
      <c r="K51" s="334">
        <v>534</v>
      </c>
      <c r="L51" s="334">
        <v>478</v>
      </c>
      <c r="M51" s="335">
        <v>428</v>
      </c>
    </row>
    <row r="52" spans="2:13" ht="27.75" customHeight="1" x14ac:dyDescent="0.15">
      <c r="B52" s="1173"/>
      <c r="C52" s="1174"/>
      <c r="D52" s="104"/>
      <c r="E52" s="1175" t="s">
        <v>43</v>
      </c>
      <c r="F52" s="1175"/>
      <c r="G52" s="1175"/>
      <c r="H52" s="1176"/>
      <c r="I52" s="333">
        <v>11602</v>
      </c>
      <c r="J52" s="334">
        <v>11037</v>
      </c>
      <c r="K52" s="334">
        <v>10215</v>
      </c>
      <c r="L52" s="334">
        <v>9406</v>
      </c>
      <c r="M52" s="335">
        <v>8495</v>
      </c>
    </row>
    <row r="53" spans="2:13" ht="27.75" customHeight="1" thickBot="1" x14ac:dyDescent="0.2">
      <c r="B53" s="1177" t="s">
        <v>19</v>
      </c>
      <c r="C53" s="1178"/>
      <c r="D53" s="108"/>
      <c r="E53" s="1179" t="s">
        <v>44</v>
      </c>
      <c r="F53" s="1179"/>
      <c r="G53" s="1179"/>
      <c r="H53" s="1180"/>
      <c r="I53" s="336">
        <v>1058</v>
      </c>
      <c r="J53" s="337">
        <v>506</v>
      </c>
      <c r="K53" s="337">
        <v>-472</v>
      </c>
      <c r="L53" s="337">
        <v>-585</v>
      </c>
      <c r="M53" s="338">
        <v>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gsPoiajnaX02ofe3cvmQXe2+1NFiVisvkOt4UnX+XBI2jCWMTFr2Sps/e43gy97Iq67pxVBihkryef8RqOrKg==" saltValue="2fe8zSbw/y6wNjnjP/ij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election activeCell="C111" sqref="C11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2815</v>
      </c>
      <c r="G55" s="339">
        <v>2632</v>
      </c>
      <c r="H55" s="340">
        <v>2132</v>
      </c>
    </row>
    <row r="56" spans="2:8" ht="52.5" customHeight="1" x14ac:dyDescent="0.15">
      <c r="B56" s="120"/>
      <c r="C56" s="1198" t="s">
        <v>47</v>
      </c>
      <c r="D56" s="1198"/>
      <c r="E56" s="1199"/>
      <c r="F56" s="341">
        <v>588</v>
      </c>
      <c r="G56" s="341">
        <v>609</v>
      </c>
      <c r="H56" s="342">
        <v>625</v>
      </c>
    </row>
    <row r="57" spans="2:8" ht="53.25" customHeight="1" x14ac:dyDescent="0.15">
      <c r="B57" s="120"/>
      <c r="C57" s="1200" t="s">
        <v>48</v>
      </c>
      <c r="D57" s="1200"/>
      <c r="E57" s="1201"/>
      <c r="F57" s="343">
        <v>2607</v>
      </c>
      <c r="G57" s="343">
        <v>2462</v>
      </c>
      <c r="H57" s="344">
        <v>2186</v>
      </c>
    </row>
    <row r="58" spans="2:8" ht="45.75" customHeight="1" x14ac:dyDescent="0.15">
      <c r="B58" s="121"/>
      <c r="C58" s="1188" t="s">
        <v>563</v>
      </c>
      <c r="D58" s="1189"/>
      <c r="E58" s="1190"/>
      <c r="F58" s="345">
        <v>1099</v>
      </c>
      <c r="G58" s="345">
        <v>1099</v>
      </c>
      <c r="H58" s="346">
        <v>1099</v>
      </c>
    </row>
    <row r="59" spans="2:8" ht="45.75" customHeight="1" x14ac:dyDescent="0.15">
      <c r="B59" s="121"/>
      <c r="C59" s="1188" t="s">
        <v>564</v>
      </c>
      <c r="D59" s="1189"/>
      <c r="E59" s="1190"/>
      <c r="F59" s="345">
        <v>449</v>
      </c>
      <c r="G59" s="345">
        <v>386</v>
      </c>
      <c r="H59" s="346">
        <v>334</v>
      </c>
    </row>
    <row r="60" spans="2:8" ht="45.75" customHeight="1" x14ac:dyDescent="0.15">
      <c r="B60" s="121"/>
      <c r="C60" s="1188" t="s">
        <v>565</v>
      </c>
      <c r="D60" s="1189"/>
      <c r="E60" s="1190"/>
      <c r="F60" s="345">
        <v>395</v>
      </c>
      <c r="G60" s="345">
        <v>357</v>
      </c>
      <c r="H60" s="346">
        <v>315</v>
      </c>
    </row>
    <row r="61" spans="2:8" ht="45.75" customHeight="1" x14ac:dyDescent="0.15">
      <c r="B61" s="121"/>
      <c r="C61" s="1188" t="s">
        <v>566</v>
      </c>
      <c r="D61" s="1189"/>
      <c r="E61" s="1190"/>
      <c r="F61" s="345">
        <v>400</v>
      </c>
      <c r="G61" s="345">
        <v>351</v>
      </c>
      <c r="H61" s="346">
        <v>168</v>
      </c>
    </row>
    <row r="62" spans="2:8" ht="45.75" customHeight="1" thickBot="1" x14ac:dyDescent="0.2">
      <c r="B62" s="122"/>
      <c r="C62" s="1191" t="s">
        <v>567</v>
      </c>
      <c r="D62" s="1192"/>
      <c r="E62" s="1193"/>
      <c r="F62" s="347">
        <v>76</v>
      </c>
      <c r="G62" s="347">
        <v>76</v>
      </c>
      <c r="H62" s="348">
        <v>91</v>
      </c>
    </row>
    <row r="63" spans="2:8" ht="52.5" customHeight="1" thickBot="1" x14ac:dyDescent="0.2">
      <c r="B63" s="123"/>
      <c r="C63" s="1194" t="s">
        <v>49</v>
      </c>
      <c r="D63" s="1194"/>
      <c r="E63" s="1195"/>
      <c r="F63" s="349">
        <v>6010</v>
      </c>
      <c r="G63" s="349">
        <v>5704</v>
      </c>
      <c r="H63" s="350">
        <v>4943</v>
      </c>
    </row>
    <row r="64" spans="2:8" x14ac:dyDescent="0.15"/>
  </sheetData>
  <sheetProtection algorithmName="SHA-512" hashValue="L4+a5Bl8GDSBeTE3mZqhYs7s1C8nJ+222DipgaAglzsB0o00Vq3z96cVFsgHtdHtRS0HaVbV2r3g5vq9ysukSg==" saltValue="Ae5APBMZrZJnAsCTsKhL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69326</v>
      </c>
      <c r="E3" s="142"/>
      <c r="F3" s="143">
        <v>125418</v>
      </c>
      <c r="G3" s="144"/>
      <c r="H3" s="145"/>
    </row>
    <row r="4" spans="1:8" x14ac:dyDescent="0.15">
      <c r="A4" s="146"/>
      <c r="B4" s="147"/>
      <c r="C4" s="148"/>
      <c r="D4" s="149">
        <v>40055</v>
      </c>
      <c r="E4" s="150"/>
      <c r="F4" s="151">
        <v>60445</v>
      </c>
      <c r="G4" s="152"/>
      <c r="H4" s="153"/>
    </row>
    <row r="5" spans="1:8" x14ac:dyDescent="0.15">
      <c r="A5" s="134" t="s">
        <v>523</v>
      </c>
      <c r="B5" s="139"/>
      <c r="C5" s="140"/>
      <c r="D5" s="141">
        <v>80439</v>
      </c>
      <c r="E5" s="142"/>
      <c r="F5" s="143">
        <v>74568</v>
      </c>
      <c r="G5" s="144"/>
      <c r="H5" s="145"/>
    </row>
    <row r="6" spans="1:8" x14ac:dyDescent="0.15">
      <c r="A6" s="146"/>
      <c r="B6" s="147"/>
      <c r="C6" s="148"/>
      <c r="D6" s="149">
        <v>46976</v>
      </c>
      <c r="E6" s="150"/>
      <c r="F6" s="151">
        <v>42558</v>
      </c>
      <c r="G6" s="152"/>
      <c r="H6" s="153"/>
    </row>
    <row r="7" spans="1:8" x14ac:dyDescent="0.15">
      <c r="A7" s="134" t="s">
        <v>524</v>
      </c>
      <c r="B7" s="139"/>
      <c r="C7" s="140"/>
      <c r="D7" s="141">
        <v>58237</v>
      </c>
      <c r="E7" s="142"/>
      <c r="F7" s="143">
        <v>73693</v>
      </c>
      <c r="G7" s="144"/>
      <c r="H7" s="145"/>
    </row>
    <row r="8" spans="1:8" x14ac:dyDescent="0.15">
      <c r="A8" s="146"/>
      <c r="B8" s="147"/>
      <c r="C8" s="148"/>
      <c r="D8" s="149">
        <v>18955</v>
      </c>
      <c r="E8" s="150"/>
      <c r="F8" s="151">
        <v>44203</v>
      </c>
      <c r="G8" s="152"/>
      <c r="H8" s="153"/>
    </row>
    <row r="9" spans="1:8" x14ac:dyDescent="0.15">
      <c r="A9" s="134" t="s">
        <v>525</v>
      </c>
      <c r="B9" s="139"/>
      <c r="C9" s="140"/>
      <c r="D9" s="141">
        <v>60465</v>
      </c>
      <c r="E9" s="142"/>
      <c r="F9" s="143">
        <v>79401</v>
      </c>
      <c r="G9" s="144"/>
      <c r="H9" s="145"/>
    </row>
    <row r="10" spans="1:8" x14ac:dyDescent="0.15">
      <c r="A10" s="146"/>
      <c r="B10" s="147"/>
      <c r="C10" s="148"/>
      <c r="D10" s="149">
        <v>28306</v>
      </c>
      <c r="E10" s="150"/>
      <c r="F10" s="151">
        <v>49347</v>
      </c>
      <c r="G10" s="152"/>
      <c r="H10" s="153"/>
    </row>
    <row r="11" spans="1:8" x14ac:dyDescent="0.15">
      <c r="A11" s="134" t="s">
        <v>526</v>
      </c>
      <c r="B11" s="139"/>
      <c r="C11" s="140"/>
      <c r="D11" s="141">
        <v>71190</v>
      </c>
      <c r="E11" s="142"/>
      <c r="F11" s="143">
        <v>87379</v>
      </c>
      <c r="G11" s="144"/>
      <c r="H11" s="145"/>
    </row>
    <row r="12" spans="1:8" x14ac:dyDescent="0.15">
      <c r="A12" s="146"/>
      <c r="B12" s="147"/>
      <c r="C12" s="154"/>
      <c r="D12" s="149">
        <v>38894</v>
      </c>
      <c r="E12" s="150"/>
      <c r="F12" s="151">
        <v>55855</v>
      </c>
      <c r="G12" s="152"/>
      <c r="H12" s="153"/>
    </row>
    <row r="13" spans="1:8" x14ac:dyDescent="0.15">
      <c r="A13" s="134"/>
      <c r="B13" s="139"/>
      <c r="C13" s="140"/>
      <c r="D13" s="141">
        <v>67931</v>
      </c>
      <c r="E13" s="142"/>
      <c r="F13" s="143">
        <v>88092</v>
      </c>
      <c r="G13" s="155"/>
      <c r="H13" s="145"/>
    </row>
    <row r="14" spans="1:8" x14ac:dyDescent="0.15">
      <c r="A14" s="146"/>
      <c r="B14" s="147"/>
      <c r="C14" s="148"/>
      <c r="D14" s="149">
        <v>34637</v>
      </c>
      <c r="E14" s="150"/>
      <c r="F14" s="151">
        <v>50482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7.37</v>
      </c>
      <c r="C19" s="156">
        <f>ROUND(VALUE(SUBSTITUTE(実質収支比率等に係る経年分析!G$48,"▲","-")),2)</f>
        <v>7.97</v>
      </c>
      <c r="D19" s="156">
        <f>ROUND(VALUE(SUBSTITUTE(実質収支比率等に係る経年分析!H$48,"▲","-")),2)</f>
        <v>1.01</v>
      </c>
      <c r="E19" s="156">
        <f>ROUND(VALUE(SUBSTITUTE(実質収支比率等に係る経年分析!I$48,"▲","-")),2)</f>
        <v>0.46</v>
      </c>
      <c r="F19" s="156">
        <f>ROUND(VALUE(SUBSTITUTE(実質収支比率等に係る経年分析!J$48,"▲","-")),2)</f>
        <v>1.75</v>
      </c>
    </row>
    <row r="20" spans="1:11" x14ac:dyDescent="0.15">
      <c r="A20" s="156" t="s">
        <v>53</v>
      </c>
      <c r="B20" s="156">
        <f>ROUND(VALUE(SUBSTITUTE(実質収支比率等に係る経年分析!F$47,"▲","-")),2)</f>
        <v>32.57</v>
      </c>
      <c r="C20" s="156">
        <f>ROUND(VALUE(SUBSTITUTE(実質収支比率等に係る経年分析!G$47,"▲","-")),2)</f>
        <v>35.369999999999997</v>
      </c>
      <c r="D20" s="156">
        <f>ROUND(VALUE(SUBSTITUTE(実質収支比率等に係る経年分析!H$47,"▲","-")),2)</f>
        <v>40.98</v>
      </c>
      <c r="E20" s="156">
        <f>ROUND(VALUE(SUBSTITUTE(実質収支比率等に係る経年分析!I$47,"▲","-")),2)</f>
        <v>38.43</v>
      </c>
      <c r="F20" s="156">
        <f>ROUND(VALUE(SUBSTITUTE(実質収支比率等に係る経年分析!J$47,"▲","-")),2)</f>
        <v>30.82</v>
      </c>
    </row>
    <row r="21" spans="1:11" x14ac:dyDescent="0.15">
      <c r="A21" s="156" t="s">
        <v>54</v>
      </c>
      <c r="B21" s="156">
        <f>IF(ISNUMBER(VALUE(SUBSTITUTE(実質収支比率等に係る経年分析!F$49,"▲","-"))),ROUND(VALUE(SUBSTITUTE(実質収支比率等に係る経年分析!F$49,"▲","-")),2),NA())</f>
        <v>6.95</v>
      </c>
      <c r="C21" s="156">
        <f>IF(ISNUMBER(VALUE(SUBSTITUTE(実質収支比率等に係る経年分析!G$49,"▲","-"))),ROUND(VALUE(SUBSTITUTE(実質収支比率等に係る経年分析!G$49,"▲","-")),2),NA())</f>
        <v>4.6399999999999997</v>
      </c>
      <c r="D21" s="156">
        <f>IF(ISNUMBER(VALUE(SUBSTITUTE(実質収支比率等に係る経年分析!H$49,"▲","-"))),ROUND(VALUE(SUBSTITUTE(実質収支比率等に係る経年分析!H$49,"▲","-")),2),NA())</f>
        <v>-2.85</v>
      </c>
      <c r="E21" s="156">
        <f>IF(ISNUMBER(VALUE(SUBSTITUTE(実質収支比率等に係る経年分析!I$49,"▲","-"))),ROUND(VALUE(SUBSTITUTE(実質収支比率等に係る経年分析!I$49,"▲","-")),2),NA())</f>
        <v>-3.22</v>
      </c>
      <c r="F21" s="156">
        <f>IF(ISNUMBER(VALUE(SUBSTITUTE(実質収支比率等に係る経年分析!J$49,"▲","-"))),ROUND(VALUE(SUBSTITUTE(実質収支比率等に係る経年分析!J$49,"▲","-")),2),NA())</f>
        <v>-5.94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生活排水処理事業特別会計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国民健康保険診療施設特別会計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農業集落排水事業特別会計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0.28000000000000003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1.01</v>
      </c>
    </row>
    <row r="34" spans="1:16" x14ac:dyDescent="0.15">
      <c r="A34" s="157" t="str">
        <f>IF(連結実質赤字比率に係る赤字・黒字の構成分析!C$36="",NA(),連結実質赤字比率に係る赤字・黒字の構成分析!C$36)</f>
        <v>公共下水道事業特別会計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0.14000000000000001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11.14</v>
      </c>
    </row>
    <row r="36" spans="1:16" x14ac:dyDescent="0.15">
      <c r="A36" s="157" t="str">
        <f>IF(連結実質赤字比率に係る赤字・黒字の構成分析!C$34="",NA(),連結実質赤字比率に係る赤字・黒字の構成分析!C$34)</f>
        <v>国民健康保険種市病院事業会計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1398</v>
      </c>
      <c r="E42" s="158"/>
      <c r="F42" s="158"/>
      <c r="G42" s="158">
        <f>'実質公債費比率（分子）の構造'!L$52</f>
        <v>1408</v>
      </c>
      <c r="H42" s="158"/>
      <c r="I42" s="158"/>
      <c r="J42" s="158">
        <f>'実質公債費比率（分子）の構造'!M$52</f>
        <v>1372</v>
      </c>
      <c r="K42" s="158"/>
      <c r="L42" s="158"/>
      <c r="M42" s="158">
        <f>'実質公債費比率（分子）の構造'!N$52</f>
        <v>1289</v>
      </c>
      <c r="N42" s="158"/>
      <c r="O42" s="158"/>
      <c r="P42" s="158">
        <f>'実質公債費比率（分子）の構造'!O$52</f>
        <v>1241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0</v>
      </c>
      <c r="C45" s="158"/>
      <c r="D45" s="158"/>
      <c r="E45" s="158" t="str">
        <f>'実質公債費比率（分子）の構造'!L$49</f>
        <v>-</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440</v>
      </c>
      <c r="C46" s="158"/>
      <c r="D46" s="158"/>
      <c r="E46" s="158">
        <f>'実質公債費比率（分子）の構造'!L$48</f>
        <v>424</v>
      </c>
      <c r="F46" s="158"/>
      <c r="G46" s="158"/>
      <c r="H46" s="158">
        <f>'実質公債費比率（分子）の構造'!M$48</f>
        <v>425</v>
      </c>
      <c r="I46" s="158"/>
      <c r="J46" s="158"/>
      <c r="K46" s="158">
        <f>'実質公債費比率（分子）の構造'!N$48</f>
        <v>411</v>
      </c>
      <c r="L46" s="158"/>
      <c r="M46" s="158"/>
      <c r="N46" s="158">
        <f>'実質公債費比率（分子）の構造'!O$48</f>
        <v>401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1562</v>
      </c>
      <c r="C49" s="158"/>
      <c r="D49" s="158"/>
      <c r="E49" s="158">
        <f>'実質公債費比率（分子）の構造'!L$45</f>
        <v>1611</v>
      </c>
      <c r="F49" s="158"/>
      <c r="G49" s="158"/>
      <c r="H49" s="158">
        <f>'実質公債費比率（分子）の構造'!M$45</f>
        <v>1647</v>
      </c>
      <c r="I49" s="158"/>
      <c r="J49" s="158"/>
      <c r="K49" s="158">
        <f>'実質公債費比率（分子）の構造'!N$45</f>
        <v>1511</v>
      </c>
      <c r="L49" s="158"/>
      <c r="M49" s="158"/>
      <c r="N49" s="158">
        <f>'実質公債費比率（分子）の構造'!O$45</f>
        <v>1438</v>
      </c>
      <c r="O49" s="158"/>
      <c r="P49" s="158"/>
    </row>
    <row r="50" spans="1:16" x14ac:dyDescent="0.15">
      <c r="A50" s="158" t="s">
        <v>67</v>
      </c>
      <c r="B50" s="158" t="e">
        <f>NA()</f>
        <v>#N/A</v>
      </c>
      <c r="C50" s="158">
        <f>IF(ISNUMBER('実質公債費比率（分子）の構造'!K$53),'実質公債費比率（分子）の構造'!K$53,NA())</f>
        <v>606</v>
      </c>
      <c r="D50" s="158" t="e">
        <f>NA()</f>
        <v>#N/A</v>
      </c>
      <c r="E50" s="158" t="e">
        <f>NA()</f>
        <v>#N/A</v>
      </c>
      <c r="F50" s="158">
        <f>IF(ISNUMBER('実質公債費比率（分子）の構造'!L$53),'実質公債費比率（分子）の構造'!L$53,NA())</f>
        <v>629</v>
      </c>
      <c r="G50" s="158" t="e">
        <f>NA()</f>
        <v>#N/A</v>
      </c>
      <c r="H50" s="158" t="e">
        <f>NA()</f>
        <v>#N/A</v>
      </c>
      <c r="I50" s="158">
        <f>IF(ISNUMBER('実質公債費比率（分子）の構造'!M$53),'実質公債費比率（分子）の構造'!M$53,NA())</f>
        <v>702</v>
      </c>
      <c r="J50" s="158" t="e">
        <f>NA()</f>
        <v>#N/A</v>
      </c>
      <c r="K50" s="158" t="e">
        <f>NA()</f>
        <v>#N/A</v>
      </c>
      <c r="L50" s="158">
        <f>IF(ISNUMBER('実質公債費比率（分子）の構造'!N$53),'実質公債費比率（分子）の構造'!N$53,NA())</f>
        <v>635</v>
      </c>
      <c r="M50" s="158" t="e">
        <f>NA()</f>
        <v>#N/A</v>
      </c>
      <c r="N50" s="158" t="e">
        <f>NA()</f>
        <v>#N/A</v>
      </c>
      <c r="O50" s="158">
        <f>IF(ISNUMBER('実質公債費比率（分子）の構造'!O$53),'実質公債費比率（分子）の構造'!O$53,NA())</f>
        <v>600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11602</v>
      </c>
      <c r="E56" s="157"/>
      <c r="F56" s="157"/>
      <c r="G56" s="157">
        <f>'将来負担比率（分子）の構造'!J$52</f>
        <v>11037</v>
      </c>
      <c r="H56" s="157"/>
      <c r="I56" s="157"/>
      <c r="J56" s="157">
        <f>'将来負担比率（分子）の構造'!K$52</f>
        <v>10215</v>
      </c>
      <c r="K56" s="157"/>
      <c r="L56" s="157"/>
      <c r="M56" s="157">
        <f>'将来負担比率（分子）の構造'!L$52</f>
        <v>9406</v>
      </c>
      <c r="N56" s="157"/>
      <c r="O56" s="157"/>
      <c r="P56" s="157">
        <f>'将来負担比率（分子）の構造'!M$52</f>
        <v>8495</v>
      </c>
    </row>
    <row r="57" spans="1:16" x14ac:dyDescent="0.15">
      <c r="A57" s="157" t="s">
        <v>42</v>
      </c>
      <c r="B57" s="157"/>
      <c r="C57" s="157"/>
      <c r="D57" s="157">
        <f>'将来負担比率（分子）の構造'!I$51</f>
        <v>661</v>
      </c>
      <c r="E57" s="157"/>
      <c r="F57" s="157"/>
      <c r="G57" s="157">
        <f>'将来負担比率（分子）の構造'!J$51</f>
        <v>595</v>
      </c>
      <c r="H57" s="157"/>
      <c r="I57" s="157"/>
      <c r="J57" s="157">
        <f>'将来負担比率（分子）の構造'!K$51</f>
        <v>534</v>
      </c>
      <c r="K57" s="157"/>
      <c r="L57" s="157"/>
      <c r="M57" s="157">
        <f>'将来負担比率（分子）の構造'!L$51</f>
        <v>478</v>
      </c>
      <c r="N57" s="157"/>
      <c r="O57" s="157"/>
      <c r="P57" s="157">
        <f>'将来負担比率（分子）の構造'!M$51</f>
        <v>428</v>
      </c>
    </row>
    <row r="58" spans="1:16" x14ac:dyDescent="0.15">
      <c r="A58" s="157" t="s">
        <v>41</v>
      </c>
      <c r="B58" s="157"/>
      <c r="C58" s="157"/>
      <c r="D58" s="157">
        <f>'将来負担比率（分子）の構造'!I$50</f>
        <v>4731</v>
      </c>
      <c r="E58" s="157"/>
      <c r="F58" s="157"/>
      <c r="G58" s="157">
        <f>'将来負担比率（分子）の構造'!J$50</f>
        <v>4889</v>
      </c>
      <c r="H58" s="157"/>
      <c r="I58" s="157"/>
      <c r="J58" s="157">
        <f>'将来負担比率（分子）の構造'!K$50</f>
        <v>5201</v>
      </c>
      <c r="K58" s="157"/>
      <c r="L58" s="157"/>
      <c r="M58" s="157">
        <f>'将来負担比率（分子）の構造'!L$50</f>
        <v>4905</v>
      </c>
      <c r="N58" s="157"/>
      <c r="O58" s="157"/>
      <c r="P58" s="157">
        <f>'将来負担比率（分子）の構造'!M$50</f>
        <v>4242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631</v>
      </c>
      <c r="C62" s="157"/>
      <c r="D62" s="157"/>
      <c r="E62" s="157">
        <f>'将来負担比率（分子）の構造'!J$45</f>
        <v>555</v>
      </c>
      <c r="F62" s="157"/>
      <c r="G62" s="157"/>
      <c r="H62" s="157">
        <f>'将来負担比率（分子）の構造'!K$45</f>
        <v>510</v>
      </c>
      <c r="I62" s="157"/>
      <c r="J62" s="157"/>
      <c r="K62" s="157">
        <f>'将来負担比率（分子）の構造'!L$45</f>
        <v>562</v>
      </c>
      <c r="L62" s="157"/>
      <c r="M62" s="157"/>
      <c r="N62" s="157">
        <f>'将来負担比率（分子）の構造'!M$45</f>
        <v>611</v>
      </c>
      <c r="O62" s="157"/>
      <c r="P62" s="157"/>
    </row>
    <row r="63" spans="1:16" x14ac:dyDescent="0.15">
      <c r="A63" s="157" t="s">
        <v>34</v>
      </c>
      <c r="B63" s="157">
        <f>'将来負担比率（分子）の構造'!I$44</f>
        <v>12</v>
      </c>
      <c r="C63" s="157"/>
      <c r="D63" s="157"/>
      <c r="E63" s="157">
        <f>'将来負担比率（分子）の構造'!J$44</f>
        <v>10</v>
      </c>
      <c r="F63" s="157"/>
      <c r="G63" s="157"/>
      <c r="H63" s="157">
        <f>'将来負担比率（分子）の構造'!K$44</f>
        <v>9</v>
      </c>
      <c r="I63" s="157"/>
      <c r="J63" s="157"/>
      <c r="K63" s="157">
        <f>'将来負担比率（分子）の構造'!L$44</f>
        <v>9</v>
      </c>
      <c r="L63" s="157"/>
      <c r="M63" s="157"/>
      <c r="N63" s="157">
        <f>'将来負担比率（分子）の構造'!M$44</f>
        <v>105</v>
      </c>
      <c r="O63" s="157"/>
      <c r="P63" s="157"/>
    </row>
    <row r="64" spans="1:16" x14ac:dyDescent="0.15">
      <c r="A64" s="157" t="s">
        <v>33</v>
      </c>
      <c r="B64" s="157">
        <f>'将来負担比率（分子）の構造'!I$43</f>
        <v>4613</v>
      </c>
      <c r="C64" s="157"/>
      <c r="D64" s="157"/>
      <c r="E64" s="157">
        <f>'将来負担比率（分子）の構造'!J$43</f>
        <v>4215</v>
      </c>
      <c r="F64" s="157"/>
      <c r="G64" s="157"/>
      <c r="H64" s="157">
        <f>'将来負担比率（分子）の構造'!K$43</f>
        <v>3878</v>
      </c>
      <c r="I64" s="157"/>
      <c r="J64" s="157"/>
      <c r="K64" s="157">
        <f>'将来負担比率（分子）の構造'!L$43</f>
        <v>3523</v>
      </c>
      <c r="L64" s="157"/>
      <c r="M64" s="157"/>
      <c r="N64" s="157">
        <f>'将来負担比率（分子）の構造'!M$43</f>
        <v>3320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12797</v>
      </c>
      <c r="C66" s="157"/>
      <c r="D66" s="157"/>
      <c r="E66" s="157">
        <f>'将来負担比率（分子）の構造'!J$41</f>
        <v>12248</v>
      </c>
      <c r="F66" s="157"/>
      <c r="G66" s="157"/>
      <c r="H66" s="157">
        <f>'将来負担比率（分子）の構造'!K$41</f>
        <v>11081</v>
      </c>
      <c r="I66" s="157"/>
      <c r="J66" s="157"/>
      <c r="K66" s="157">
        <f>'将来負担比率（分子）の構造'!L$41</f>
        <v>10110</v>
      </c>
      <c r="L66" s="157"/>
      <c r="M66" s="157"/>
      <c r="N66" s="157">
        <f>'将来負担比率（分子）の構造'!M$41</f>
        <v>9197</v>
      </c>
      <c r="O66" s="157"/>
      <c r="P66" s="157"/>
    </row>
    <row r="67" spans="1:16" x14ac:dyDescent="0.15">
      <c r="A67" s="157" t="s">
        <v>71</v>
      </c>
      <c r="B67" s="157" t="e">
        <f>NA()</f>
        <v>#N/A</v>
      </c>
      <c r="C67" s="157">
        <f>IF(ISNUMBER('将来負担比率（分子）の構造'!I$53), IF('将来負担比率（分子）の構造'!I$53 &lt; 0, 0, '将来負担比率（分子）の構造'!I$53), NA())</f>
        <v>1058</v>
      </c>
      <c r="D67" s="157" t="e">
        <f>NA()</f>
        <v>#N/A</v>
      </c>
      <c r="E67" s="157" t="e">
        <f>NA()</f>
        <v>#N/A</v>
      </c>
      <c r="F67" s="157">
        <f>IF(ISNUMBER('将来負担比率（分子）の構造'!J$53), IF('将来負担比率（分子）の構造'!J$53 &lt; 0, 0, '将来負担比率（分子）の構造'!J$53), NA())</f>
        <v>506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68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2815</v>
      </c>
      <c r="C72" s="161">
        <f>基金残高に係る経年分析!G55</f>
        <v>2632</v>
      </c>
      <c r="D72" s="161">
        <f>基金残高に係る経年分析!H55</f>
        <v>2132</v>
      </c>
    </row>
    <row r="73" spans="1:16" x14ac:dyDescent="0.15">
      <c r="A73" s="160" t="s">
        <v>74</v>
      </c>
      <c r="B73" s="161">
        <f>基金残高に係る経年分析!F56</f>
        <v>588</v>
      </c>
      <c r="C73" s="161">
        <f>基金残高に係る経年分析!G56</f>
        <v>609</v>
      </c>
      <c r="D73" s="161">
        <f>基金残高に係る経年分析!H56</f>
        <v>625</v>
      </c>
    </row>
    <row r="74" spans="1:16" x14ac:dyDescent="0.15">
      <c r="A74" s="160" t="s">
        <v>75</v>
      </c>
      <c r="B74" s="161">
        <f>基金残高に係る経年分析!F57</f>
        <v>2607</v>
      </c>
      <c r="C74" s="161">
        <f>基金残高に係る経年分析!G57</f>
        <v>2462</v>
      </c>
      <c r="D74" s="161">
        <f>基金残高に係る経年分析!H57</f>
        <v>2186</v>
      </c>
    </row>
  </sheetData>
  <sheetProtection algorithmName="SHA-512" hashValue="YsGiONmuzzIZwZ+IPJTCma2hhIfhCI+hI1eoDn6Hx2+lA01DZKOwD+V/Ml4/R3P+gVBcO6GdcHgrEaJyi/j5pg==" saltValue="Eb3pYIdTeQ0wQPlzlxXi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O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1398697</v>
      </c>
      <c r="S5" s="664"/>
      <c r="T5" s="664"/>
      <c r="U5" s="664"/>
      <c r="V5" s="664"/>
      <c r="W5" s="664"/>
      <c r="X5" s="664"/>
      <c r="Y5" s="689"/>
      <c r="Z5" s="702">
        <v>12.1</v>
      </c>
      <c r="AA5" s="702"/>
      <c r="AB5" s="702"/>
      <c r="AC5" s="702"/>
      <c r="AD5" s="703">
        <v>1398697</v>
      </c>
      <c r="AE5" s="703"/>
      <c r="AF5" s="703"/>
      <c r="AG5" s="703"/>
      <c r="AH5" s="703"/>
      <c r="AI5" s="703"/>
      <c r="AJ5" s="703"/>
      <c r="AK5" s="703"/>
      <c r="AL5" s="690">
        <v>20.3</v>
      </c>
      <c r="AM5" s="672"/>
      <c r="AN5" s="672"/>
      <c r="AO5" s="691"/>
      <c r="AP5" s="666" t="s">
        <v>216</v>
      </c>
      <c r="AQ5" s="667"/>
      <c r="AR5" s="667"/>
      <c r="AS5" s="667"/>
      <c r="AT5" s="667"/>
      <c r="AU5" s="667"/>
      <c r="AV5" s="667"/>
      <c r="AW5" s="667"/>
      <c r="AX5" s="667"/>
      <c r="AY5" s="667"/>
      <c r="AZ5" s="667"/>
      <c r="BA5" s="667"/>
      <c r="BB5" s="667"/>
      <c r="BC5" s="667"/>
      <c r="BD5" s="667"/>
      <c r="BE5" s="667"/>
      <c r="BF5" s="668"/>
      <c r="BG5" s="608">
        <v>1398697</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172158</v>
      </c>
      <c r="S6" s="609"/>
      <c r="T6" s="609"/>
      <c r="U6" s="609"/>
      <c r="V6" s="609"/>
      <c r="W6" s="609"/>
      <c r="X6" s="609"/>
      <c r="Y6" s="610"/>
      <c r="Z6" s="646">
        <v>1.5</v>
      </c>
      <c r="AA6" s="646"/>
      <c r="AB6" s="646"/>
      <c r="AC6" s="646"/>
      <c r="AD6" s="647">
        <v>172158</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1398697</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113849</v>
      </c>
      <c r="CS6" s="609"/>
      <c r="CT6" s="609"/>
      <c r="CU6" s="609"/>
      <c r="CV6" s="609"/>
      <c r="CW6" s="609"/>
      <c r="CX6" s="609"/>
      <c r="CY6" s="610"/>
      <c r="CZ6" s="690">
        <v>1</v>
      </c>
      <c r="DA6" s="672"/>
      <c r="DB6" s="672"/>
      <c r="DC6" s="692"/>
      <c r="DD6" s="614">
        <v>1238</v>
      </c>
      <c r="DE6" s="609"/>
      <c r="DF6" s="609"/>
      <c r="DG6" s="609"/>
      <c r="DH6" s="609"/>
      <c r="DI6" s="609"/>
      <c r="DJ6" s="609"/>
      <c r="DK6" s="609"/>
      <c r="DL6" s="609"/>
      <c r="DM6" s="609"/>
      <c r="DN6" s="609"/>
      <c r="DO6" s="609"/>
      <c r="DP6" s="610"/>
      <c r="DQ6" s="614">
        <v>113849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423</v>
      </c>
      <c r="S7" s="609"/>
      <c r="T7" s="609"/>
      <c r="U7" s="609"/>
      <c r="V7" s="609"/>
      <c r="W7" s="609"/>
      <c r="X7" s="609"/>
      <c r="Y7" s="610"/>
      <c r="Z7" s="646">
        <v>0</v>
      </c>
      <c r="AA7" s="646"/>
      <c r="AB7" s="646"/>
      <c r="AC7" s="646"/>
      <c r="AD7" s="647">
        <v>423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495406</v>
      </c>
      <c r="BH7" s="609"/>
      <c r="BI7" s="609"/>
      <c r="BJ7" s="609"/>
      <c r="BK7" s="609"/>
      <c r="BL7" s="609"/>
      <c r="BM7" s="609"/>
      <c r="BN7" s="610"/>
      <c r="BO7" s="646">
        <v>35.4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1554830</v>
      </c>
      <c r="CS7" s="609"/>
      <c r="CT7" s="609"/>
      <c r="CU7" s="609"/>
      <c r="CV7" s="609"/>
      <c r="CW7" s="609"/>
      <c r="CX7" s="609"/>
      <c r="CY7" s="610"/>
      <c r="CZ7" s="646">
        <v>13.6</v>
      </c>
      <c r="DA7" s="646"/>
      <c r="DB7" s="646"/>
      <c r="DC7" s="646"/>
      <c r="DD7" s="614">
        <v>306816</v>
      </c>
      <c r="DE7" s="609"/>
      <c r="DF7" s="609"/>
      <c r="DG7" s="609"/>
      <c r="DH7" s="609"/>
      <c r="DI7" s="609"/>
      <c r="DJ7" s="609"/>
      <c r="DK7" s="609"/>
      <c r="DL7" s="609"/>
      <c r="DM7" s="609"/>
      <c r="DN7" s="609"/>
      <c r="DO7" s="609"/>
      <c r="DP7" s="610"/>
      <c r="DQ7" s="614">
        <v>1058901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5069</v>
      </c>
      <c r="S8" s="609"/>
      <c r="T8" s="609"/>
      <c r="U8" s="609"/>
      <c r="V8" s="609"/>
      <c r="W8" s="609"/>
      <c r="X8" s="609"/>
      <c r="Y8" s="610"/>
      <c r="Z8" s="646">
        <v>0</v>
      </c>
      <c r="AA8" s="646"/>
      <c r="AB8" s="646"/>
      <c r="AC8" s="646"/>
      <c r="AD8" s="647">
        <v>5069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20644</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3226831</v>
      </c>
      <c r="CS8" s="609"/>
      <c r="CT8" s="609"/>
      <c r="CU8" s="609"/>
      <c r="CV8" s="609"/>
      <c r="CW8" s="609"/>
      <c r="CX8" s="609"/>
      <c r="CY8" s="610"/>
      <c r="CZ8" s="646">
        <v>28.3</v>
      </c>
      <c r="DA8" s="646"/>
      <c r="DB8" s="646"/>
      <c r="DC8" s="646"/>
      <c r="DD8" s="614">
        <v>23148</v>
      </c>
      <c r="DE8" s="609"/>
      <c r="DF8" s="609"/>
      <c r="DG8" s="609"/>
      <c r="DH8" s="609"/>
      <c r="DI8" s="609"/>
      <c r="DJ8" s="609"/>
      <c r="DK8" s="609"/>
      <c r="DL8" s="609"/>
      <c r="DM8" s="609"/>
      <c r="DN8" s="609"/>
      <c r="DO8" s="609"/>
      <c r="DP8" s="610"/>
      <c r="DQ8" s="614">
        <v>1797572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6953</v>
      </c>
      <c r="S9" s="609"/>
      <c r="T9" s="609"/>
      <c r="U9" s="609"/>
      <c r="V9" s="609"/>
      <c r="W9" s="609"/>
      <c r="X9" s="609"/>
      <c r="Y9" s="610"/>
      <c r="Z9" s="646">
        <v>0.1</v>
      </c>
      <c r="AA9" s="646"/>
      <c r="AB9" s="646"/>
      <c r="AC9" s="646"/>
      <c r="AD9" s="647">
        <v>6953</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428188</v>
      </c>
      <c r="BH9" s="609"/>
      <c r="BI9" s="609"/>
      <c r="BJ9" s="609"/>
      <c r="BK9" s="609"/>
      <c r="BL9" s="609"/>
      <c r="BM9" s="609"/>
      <c r="BN9" s="610"/>
      <c r="BO9" s="646">
        <v>30.6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1083903</v>
      </c>
      <c r="CS9" s="609"/>
      <c r="CT9" s="609"/>
      <c r="CU9" s="609"/>
      <c r="CV9" s="609"/>
      <c r="CW9" s="609"/>
      <c r="CX9" s="609"/>
      <c r="CY9" s="610"/>
      <c r="CZ9" s="646">
        <v>9.5</v>
      </c>
      <c r="DA9" s="646"/>
      <c r="DB9" s="646"/>
      <c r="DC9" s="646"/>
      <c r="DD9" s="614">
        <v>18</v>
      </c>
      <c r="DE9" s="609"/>
      <c r="DF9" s="609"/>
      <c r="DG9" s="609"/>
      <c r="DH9" s="609"/>
      <c r="DI9" s="609"/>
      <c r="DJ9" s="609"/>
      <c r="DK9" s="609"/>
      <c r="DL9" s="609"/>
      <c r="DM9" s="609"/>
      <c r="DN9" s="609"/>
      <c r="DO9" s="609"/>
      <c r="DP9" s="610"/>
      <c r="DQ9" s="614">
        <v>1015820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28011</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7288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6371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367113</v>
      </c>
      <c r="S11" s="609"/>
      <c r="T11" s="609"/>
      <c r="U11" s="609"/>
      <c r="V11" s="609"/>
      <c r="W11" s="609"/>
      <c r="X11" s="609"/>
      <c r="Y11" s="610"/>
      <c r="Z11" s="611">
        <v>3.2</v>
      </c>
      <c r="AA11" s="612"/>
      <c r="AB11" s="612"/>
      <c r="AC11" s="613"/>
      <c r="AD11" s="614">
        <v>367113</v>
      </c>
      <c r="AE11" s="609"/>
      <c r="AF11" s="609"/>
      <c r="AG11" s="609"/>
      <c r="AH11" s="609"/>
      <c r="AI11" s="609"/>
      <c r="AJ11" s="609"/>
      <c r="AK11" s="610"/>
      <c r="AL11" s="611">
        <v>5.3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18563</v>
      </c>
      <c r="BH11" s="609"/>
      <c r="BI11" s="609"/>
      <c r="BJ11" s="609"/>
      <c r="BK11" s="609"/>
      <c r="BL11" s="609"/>
      <c r="BM11" s="609"/>
      <c r="BN11" s="610"/>
      <c r="BO11" s="646">
        <v>1.3</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803633</v>
      </c>
      <c r="CS11" s="609"/>
      <c r="CT11" s="609"/>
      <c r="CU11" s="609"/>
      <c r="CV11" s="609"/>
      <c r="CW11" s="609"/>
      <c r="CX11" s="609"/>
      <c r="CY11" s="610"/>
      <c r="CZ11" s="646">
        <v>7</v>
      </c>
      <c r="DA11" s="646"/>
      <c r="DB11" s="646"/>
      <c r="DC11" s="646"/>
      <c r="DD11" s="614">
        <v>248347</v>
      </c>
      <c r="DE11" s="609"/>
      <c r="DF11" s="609"/>
      <c r="DG11" s="609"/>
      <c r="DH11" s="609"/>
      <c r="DI11" s="609"/>
      <c r="DJ11" s="609"/>
      <c r="DK11" s="609"/>
      <c r="DL11" s="609"/>
      <c r="DM11" s="609"/>
      <c r="DN11" s="609"/>
      <c r="DO11" s="609"/>
      <c r="DP11" s="610"/>
      <c r="DQ11" s="614">
        <v>395270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764031</v>
      </c>
      <c r="BH12" s="609"/>
      <c r="BI12" s="609"/>
      <c r="BJ12" s="609"/>
      <c r="BK12" s="609"/>
      <c r="BL12" s="609"/>
      <c r="BM12" s="609"/>
      <c r="BN12" s="610"/>
      <c r="BO12" s="646">
        <v>54.6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436898</v>
      </c>
      <c r="CS12" s="609"/>
      <c r="CT12" s="609"/>
      <c r="CU12" s="609"/>
      <c r="CV12" s="609"/>
      <c r="CW12" s="609"/>
      <c r="CX12" s="609"/>
      <c r="CY12" s="610"/>
      <c r="CZ12" s="646">
        <v>3.8</v>
      </c>
      <c r="DA12" s="646"/>
      <c r="DB12" s="646"/>
      <c r="DC12" s="646"/>
      <c r="DD12" s="614">
        <v>63294</v>
      </c>
      <c r="DE12" s="609"/>
      <c r="DF12" s="609"/>
      <c r="DG12" s="609"/>
      <c r="DH12" s="609"/>
      <c r="DI12" s="609"/>
      <c r="DJ12" s="609"/>
      <c r="DK12" s="609"/>
      <c r="DL12" s="609"/>
      <c r="DM12" s="609"/>
      <c r="DN12" s="609"/>
      <c r="DO12" s="609"/>
      <c r="DP12" s="610"/>
      <c r="DQ12" s="614">
        <v>342042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763309</v>
      </c>
      <c r="BH13" s="609"/>
      <c r="BI13" s="609"/>
      <c r="BJ13" s="609"/>
      <c r="BK13" s="609"/>
      <c r="BL13" s="609"/>
      <c r="BM13" s="609"/>
      <c r="BN13" s="610"/>
      <c r="BO13" s="646">
        <v>54.6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881513</v>
      </c>
      <c r="CS13" s="609"/>
      <c r="CT13" s="609"/>
      <c r="CU13" s="609"/>
      <c r="CV13" s="609"/>
      <c r="CW13" s="609"/>
      <c r="CX13" s="609"/>
      <c r="CY13" s="610"/>
      <c r="CZ13" s="646">
        <v>7.7</v>
      </c>
      <c r="DA13" s="646"/>
      <c r="DB13" s="646"/>
      <c r="DC13" s="646"/>
      <c r="DD13" s="614">
        <v>190156</v>
      </c>
      <c r="DE13" s="609"/>
      <c r="DF13" s="609"/>
      <c r="DG13" s="609"/>
      <c r="DH13" s="609"/>
      <c r="DI13" s="609"/>
      <c r="DJ13" s="609"/>
      <c r="DK13" s="609"/>
      <c r="DL13" s="609"/>
      <c r="DM13" s="609"/>
      <c r="DN13" s="609"/>
      <c r="DO13" s="609"/>
      <c r="DP13" s="610"/>
      <c r="DQ13" s="614">
        <v>729199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63355</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617596</v>
      </c>
      <c r="CS14" s="609"/>
      <c r="CT14" s="609"/>
      <c r="CU14" s="609"/>
      <c r="CV14" s="609"/>
      <c r="CW14" s="609"/>
      <c r="CX14" s="609"/>
      <c r="CY14" s="610"/>
      <c r="CZ14" s="646">
        <v>5.4</v>
      </c>
      <c r="DA14" s="646"/>
      <c r="DB14" s="646"/>
      <c r="DC14" s="646"/>
      <c r="DD14" s="614">
        <v>119555</v>
      </c>
      <c r="DE14" s="609"/>
      <c r="DF14" s="609"/>
      <c r="DG14" s="609"/>
      <c r="DH14" s="609"/>
      <c r="DI14" s="609"/>
      <c r="DJ14" s="609"/>
      <c r="DK14" s="609"/>
      <c r="DL14" s="609"/>
      <c r="DM14" s="609"/>
      <c r="DN14" s="609"/>
      <c r="DO14" s="609"/>
      <c r="DP14" s="610"/>
      <c r="DQ14" s="614">
        <v>518280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7773</v>
      </c>
      <c r="S15" s="609"/>
      <c r="T15" s="609"/>
      <c r="U15" s="609"/>
      <c r="V15" s="609"/>
      <c r="W15" s="609"/>
      <c r="X15" s="609"/>
      <c r="Y15" s="610"/>
      <c r="Z15" s="646">
        <v>0.1</v>
      </c>
      <c r="AA15" s="646"/>
      <c r="AB15" s="646"/>
      <c r="AC15" s="646"/>
      <c r="AD15" s="647">
        <v>7773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75905</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1127903</v>
      </c>
      <c r="CS15" s="609"/>
      <c r="CT15" s="609"/>
      <c r="CU15" s="609"/>
      <c r="CV15" s="609"/>
      <c r="CW15" s="609"/>
      <c r="CX15" s="609"/>
      <c r="CY15" s="610"/>
      <c r="CZ15" s="646">
        <v>9.9</v>
      </c>
      <c r="DA15" s="646"/>
      <c r="DB15" s="646"/>
      <c r="DC15" s="646"/>
      <c r="DD15" s="614">
        <v>96698</v>
      </c>
      <c r="DE15" s="609"/>
      <c r="DF15" s="609"/>
      <c r="DG15" s="609"/>
      <c r="DH15" s="609"/>
      <c r="DI15" s="609"/>
      <c r="DJ15" s="609"/>
      <c r="DK15" s="609"/>
      <c r="DL15" s="609"/>
      <c r="DM15" s="609"/>
      <c r="DN15" s="609"/>
      <c r="DO15" s="609"/>
      <c r="DP15" s="610"/>
      <c r="DQ15" s="614">
        <v>962058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17554</v>
      </c>
      <c r="S16" s="609"/>
      <c r="T16" s="609"/>
      <c r="U16" s="609"/>
      <c r="V16" s="609"/>
      <c r="W16" s="609"/>
      <c r="X16" s="609"/>
      <c r="Y16" s="610"/>
      <c r="Z16" s="646">
        <v>0.2</v>
      </c>
      <c r="AA16" s="646"/>
      <c r="AB16" s="646"/>
      <c r="AC16" s="646"/>
      <c r="AD16" s="647">
        <v>17554</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121900</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28087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76065</v>
      </c>
      <c r="S17" s="609"/>
      <c r="T17" s="609"/>
      <c r="U17" s="609"/>
      <c r="V17" s="609"/>
      <c r="W17" s="609"/>
      <c r="X17" s="609"/>
      <c r="Y17" s="610"/>
      <c r="Z17" s="646">
        <v>0.7</v>
      </c>
      <c r="AA17" s="646"/>
      <c r="AB17" s="646"/>
      <c r="AC17" s="646"/>
      <c r="AD17" s="647">
        <v>76065</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1438256</v>
      </c>
      <c r="CS17" s="609"/>
      <c r="CT17" s="609"/>
      <c r="CU17" s="609"/>
      <c r="CV17" s="609"/>
      <c r="CW17" s="609"/>
      <c r="CX17" s="609"/>
      <c r="CY17" s="610"/>
      <c r="CZ17" s="646">
        <v>12.6</v>
      </c>
      <c r="DA17" s="646"/>
      <c r="DB17" s="646"/>
      <c r="DC17" s="646"/>
      <c r="DD17" s="614" t="s">
        <v>122</v>
      </c>
      <c r="DE17" s="609"/>
      <c r="DF17" s="609"/>
      <c r="DG17" s="609"/>
      <c r="DH17" s="609"/>
      <c r="DI17" s="609"/>
      <c r="DJ17" s="609"/>
      <c r="DK17" s="609"/>
      <c r="DL17" s="609"/>
      <c r="DM17" s="609"/>
      <c r="DN17" s="609"/>
      <c r="DO17" s="609"/>
      <c r="DP17" s="610"/>
      <c r="DQ17" s="614">
        <v>1364014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5920</v>
      </c>
      <c r="S18" s="609"/>
      <c r="T18" s="609"/>
      <c r="U18" s="609"/>
      <c r="V18" s="609"/>
      <c r="W18" s="609"/>
      <c r="X18" s="609"/>
      <c r="Y18" s="610"/>
      <c r="Z18" s="646">
        <v>0.1</v>
      </c>
      <c r="AA18" s="646"/>
      <c r="AB18" s="646"/>
      <c r="AC18" s="646"/>
      <c r="AD18" s="647">
        <v>5920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52649</v>
      </c>
      <c r="S19" s="609"/>
      <c r="T19" s="609"/>
      <c r="U19" s="609"/>
      <c r="V19" s="609"/>
      <c r="W19" s="609"/>
      <c r="X19" s="609"/>
      <c r="Y19" s="610"/>
      <c r="Z19" s="646">
        <v>0.5</v>
      </c>
      <c r="AA19" s="646"/>
      <c r="AB19" s="646"/>
      <c r="AC19" s="646"/>
      <c r="AD19" s="647">
        <v>52649</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17496</v>
      </c>
      <c r="S20" s="609"/>
      <c r="T20" s="609"/>
      <c r="U20" s="609"/>
      <c r="V20" s="609"/>
      <c r="W20" s="609"/>
      <c r="X20" s="609"/>
      <c r="Y20" s="610"/>
      <c r="Z20" s="646">
        <v>0.2</v>
      </c>
      <c r="AA20" s="646"/>
      <c r="AB20" s="646"/>
      <c r="AC20" s="646"/>
      <c r="AD20" s="647">
        <v>17496</v>
      </c>
      <c r="AE20" s="647"/>
      <c r="AF20" s="647"/>
      <c r="AG20" s="647"/>
      <c r="AH20" s="647"/>
      <c r="AI20" s="647"/>
      <c r="AJ20" s="647"/>
      <c r="AK20" s="647"/>
      <c r="AL20" s="611">
        <v>0.3</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11414400</v>
      </c>
      <c r="CS20" s="609"/>
      <c r="CT20" s="609"/>
      <c r="CU20" s="609"/>
      <c r="CV20" s="609"/>
      <c r="CW20" s="609"/>
      <c r="CX20" s="609"/>
      <c r="CY20" s="610"/>
      <c r="CZ20" s="646">
        <v>100</v>
      </c>
      <c r="DA20" s="646"/>
      <c r="DB20" s="646"/>
      <c r="DC20" s="646"/>
      <c r="DD20" s="614">
        <v>1049270</v>
      </c>
      <c r="DE20" s="609"/>
      <c r="DF20" s="609"/>
      <c r="DG20" s="609"/>
      <c r="DH20" s="609"/>
      <c r="DI20" s="609"/>
      <c r="DJ20" s="609"/>
      <c r="DK20" s="609"/>
      <c r="DL20" s="609"/>
      <c r="DM20" s="609"/>
      <c r="DN20" s="609"/>
      <c r="DO20" s="609"/>
      <c r="DP20" s="610"/>
      <c r="DQ20" s="614">
        <v>8331463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5555543</v>
      </c>
      <c r="S21" s="609"/>
      <c r="T21" s="609"/>
      <c r="U21" s="609"/>
      <c r="V21" s="609"/>
      <c r="W21" s="609"/>
      <c r="X21" s="609"/>
      <c r="Y21" s="610"/>
      <c r="Z21" s="646">
        <v>48.1</v>
      </c>
      <c r="AA21" s="646"/>
      <c r="AB21" s="646"/>
      <c r="AC21" s="646"/>
      <c r="AD21" s="647">
        <v>4792641</v>
      </c>
      <c r="AE21" s="647"/>
      <c r="AF21" s="647"/>
      <c r="AG21" s="647"/>
      <c r="AH21" s="647"/>
      <c r="AI21" s="647"/>
      <c r="AJ21" s="647"/>
      <c r="AK21" s="647"/>
      <c r="AL21" s="611">
        <v>69.7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4792641</v>
      </c>
      <c r="S22" s="609"/>
      <c r="T22" s="609"/>
      <c r="U22" s="609"/>
      <c r="V22" s="609"/>
      <c r="W22" s="609"/>
      <c r="X22" s="609"/>
      <c r="Y22" s="610"/>
      <c r="Z22" s="646">
        <v>41.5</v>
      </c>
      <c r="AA22" s="646"/>
      <c r="AB22" s="646"/>
      <c r="AC22" s="646"/>
      <c r="AD22" s="647">
        <v>4792641</v>
      </c>
      <c r="AE22" s="647"/>
      <c r="AF22" s="647"/>
      <c r="AG22" s="647"/>
      <c r="AH22" s="647"/>
      <c r="AI22" s="647"/>
      <c r="AJ22" s="647"/>
      <c r="AK22" s="647"/>
      <c r="AL22" s="611">
        <v>69.7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652715</v>
      </c>
      <c r="S23" s="609"/>
      <c r="T23" s="609"/>
      <c r="U23" s="609"/>
      <c r="V23" s="609"/>
      <c r="W23" s="609"/>
      <c r="X23" s="609"/>
      <c r="Y23" s="610"/>
      <c r="Z23" s="646">
        <v>5.7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110187</v>
      </c>
      <c r="S24" s="609"/>
      <c r="T24" s="609"/>
      <c r="U24" s="609"/>
      <c r="V24" s="609"/>
      <c r="W24" s="609"/>
      <c r="X24" s="609"/>
      <c r="Y24" s="610"/>
      <c r="Z24" s="646">
        <v>1</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4842750</v>
      </c>
      <c r="CS24" s="664"/>
      <c r="CT24" s="664"/>
      <c r="CU24" s="664"/>
      <c r="CV24" s="664"/>
      <c r="CW24" s="664"/>
      <c r="CX24" s="664"/>
      <c r="CY24" s="689"/>
      <c r="CZ24" s="690">
        <v>42.4</v>
      </c>
      <c r="DA24" s="672"/>
      <c r="DB24" s="672"/>
      <c r="DC24" s="692"/>
      <c r="DD24" s="688">
        <v>3668778</v>
      </c>
      <c r="DE24" s="664"/>
      <c r="DF24" s="664"/>
      <c r="DG24" s="664"/>
      <c r="DH24" s="664"/>
      <c r="DI24" s="664"/>
      <c r="DJ24" s="664"/>
      <c r="DK24" s="689"/>
      <c r="DL24" s="688">
        <v>3322028</v>
      </c>
      <c r="DM24" s="664"/>
      <c r="DN24" s="664"/>
      <c r="DO24" s="664"/>
      <c r="DP24" s="664"/>
      <c r="DQ24" s="664"/>
      <c r="DR24" s="664"/>
      <c r="DS24" s="664"/>
      <c r="DT24" s="664"/>
      <c r="DU24" s="664"/>
      <c r="DV24" s="689"/>
      <c r="DW24" s="690">
        <v>48.2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7607348</v>
      </c>
      <c r="S25" s="609"/>
      <c r="T25" s="609"/>
      <c r="U25" s="609"/>
      <c r="V25" s="609"/>
      <c r="W25" s="609"/>
      <c r="X25" s="609"/>
      <c r="Y25" s="610"/>
      <c r="Z25" s="646">
        <v>65.900000000000006</v>
      </c>
      <c r="AA25" s="646"/>
      <c r="AB25" s="646"/>
      <c r="AC25" s="646"/>
      <c r="AD25" s="647">
        <v>6844446</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2097994</v>
      </c>
      <c r="CS25" s="621"/>
      <c r="CT25" s="621"/>
      <c r="CU25" s="621"/>
      <c r="CV25" s="621"/>
      <c r="CW25" s="621"/>
      <c r="CX25" s="621"/>
      <c r="CY25" s="622"/>
      <c r="CZ25" s="611">
        <v>18.399999999999999</v>
      </c>
      <c r="DA25" s="623"/>
      <c r="DB25" s="623"/>
      <c r="DC25" s="624"/>
      <c r="DD25" s="614">
        <v>1914638</v>
      </c>
      <c r="DE25" s="621"/>
      <c r="DF25" s="621"/>
      <c r="DG25" s="621"/>
      <c r="DH25" s="621"/>
      <c r="DI25" s="621"/>
      <c r="DJ25" s="621"/>
      <c r="DK25" s="622"/>
      <c r="DL25" s="614">
        <v>1582645</v>
      </c>
      <c r="DM25" s="621"/>
      <c r="DN25" s="621"/>
      <c r="DO25" s="621"/>
      <c r="DP25" s="621"/>
      <c r="DQ25" s="621"/>
      <c r="DR25" s="621"/>
      <c r="DS25" s="621"/>
      <c r="DT25" s="621"/>
      <c r="DU25" s="621"/>
      <c r="DV25" s="622"/>
      <c r="DW25" s="611">
        <v>23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1301</v>
      </c>
      <c r="S26" s="609"/>
      <c r="T26" s="609"/>
      <c r="U26" s="609"/>
      <c r="V26" s="609"/>
      <c r="W26" s="609"/>
      <c r="X26" s="609"/>
      <c r="Y26" s="610"/>
      <c r="Z26" s="646">
        <v>0</v>
      </c>
      <c r="AA26" s="646"/>
      <c r="AB26" s="646"/>
      <c r="AC26" s="646"/>
      <c r="AD26" s="647">
        <v>1301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1341801</v>
      </c>
      <c r="CS26" s="609"/>
      <c r="CT26" s="609"/>
      <c r="CU26" s="609"/>
      <c r="CV26" s="609"/>
      <c r="CW26" s="609"/>
      <c r="CX26" s="609"/>
      <c r="CY26" s="610"/>
      <c r="CZ26" s="611">
        <v>11.8</v>
      </c>
      <c r="DA26" s="623"/>
      <c r="DB26" s="623"/>
      <c r="DC26" s="624"/>
      <c r="DD26" s="614">
        <v>1256191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6152</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1398697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1306500</v>
      </c>
      <c r="CS27" s="621"/>
      <c r="CT27" s="621"/>
      <c r="CU27" s="621"/>
      <c r="CV27" s="621"/>
      <c r="CW27" s="621"/>
      <c r="CX27" s="621"/>
      <c r="CY27" s="622"/>
      <c r="CZ27" s="611">
        <v>11.4</v>
      </c>
      <c r="DA27" s="623"/>
      <c r="DB27" s="623"/>
      <c r="DC27" s="624"/>
      <c r="DD27" s="614">
        <v>390126</v>
      </c>
      <c r="DE27" s="621"/>
      <c r="DF27" s="621"/>
      <c r="DG27" s="621"/>
      <c r="DH27" s="621"/>
      <c r="DI27" s="621"/>
      <c r="DJ27" s="621"/>
      <c r="DK27" s="622"/>
      <c r="DL27" s="614">
        <v>375369</v>
      </c>
      <c r="DM27" s="621"/>
      <c r="DN27" s="621"/>
      <c r="DO27" s="621"/>
      <c r="DP27" s="621"/>
      <c r="DQ27" s="621"/>
      <c r="DR27" s="621"/>
      <c r="DS27" s="621"/>
      <c r="DT27" s="621"/>
      <c r="DU27" s="621"/>
      <c r="DV27" s="622"/>
      <c r="DW27" s="611">
        <v>5.4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69114</v>
      </c>
      <c r="S28" s="609"/>
      <c r="T28" s="609"/>
      <c r="U28" s="609"/>
      <c r="V28" s="609"/>
      <c r="W28" s="609"/>
      <c r="X28" s="609"/>
      <c r="Y28" s="610"/>
      <c r="Z28" s="646">
        <v>0.6</v>
      </c>
      <c r="AA28" s="646"/>
      <c r="AB28" s="646"/>
      <c r="AC28" s="646"/>
      <c r="AD28" s="647">
        <v>19007</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1438256</v>
      </c>
      <c r="CS28" s="609"/>
      <c r="CT28" s="609"/>
      <c r="CU28" s="609"/>
      <c r="CV28" s="609"/>
      <c r="CW28" s="609"/>
      <c r="CX28" s="609"/>
      <c r="CY28" s="610"/>
      <c r="CZ28" s="611">
        <v>12.6</v>
      </c>
      <c r="DA28" s="623"/>
      <c r="DB28" s="623"/>
      <c r="DC28" s="624"/>
      <c r="DD28" s="614">
        <v>1364014</v>
      </c>
      <c r="DE28" s="609"/>
      <c r="DF28" s="609"/>
      <c r="DG28" s="609"/>
      <c r="DH28" s="609"/>
      <c r="DI28" s="609"/>
      <c r="DJ28" s="609"/>
      <c r="DK28" s="610"/>
      <c r="DL28" s="614">
        <v>1364014</v>
      </c>
      <c r="DM28" s="609"/>
      <c r="DN28" s="609"/>
      <c r="DO28" s="609"/>
      <c r="DP28" s="609"/>
      <c r="DQ28" s="609"/>
      <c r="DR28" s="609"/>
      <c r="DS28" s="609"/>
      <c r="DT28" s="609"/>
      <c r="DU28" s="609"/>
      <c r="DV28" s="610"/>
      <c r="DW28" s="611">
        <v>19.8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6411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1438256</v>
      </c>
      <c r="CS29" s="621"/>
      <c r="CT29" s="621"/>
      <c r="CU29" s="621"/>
      <c r="CV29" s="621"/>
      <c r="CW29" s="621"/>
      <c r="CX29" s="621"/>
      <c r="CY29" s="622"/>
      <c r="CZ29" s="611">
        <v>12.6</v>
      </c>
      <c r="DA29" s="623"/>
      <c r="DB29" s="623"/>
      <c r="DC29" s="624"/>
      <c r="DD29" s="614">
        <v>1364014</v>
      </c>
      <c r="DE29" s="621"/>
      <c r="DF29" s="621"/>
      <c r="DG29" s="621"/>
      <c r="DH29" s="621"/>
      <c r="DI29" s="621"/>
      <c r="DJ29" s="621"/>
      <c r="DK29" s="622"/>
      <c r="DL29" s="614">
        <v>1364014</v>
      </c>
      <c r="DM29" s="621"/>
      <c r="DN29" s="621"/>
      <c r="DO29" s="621"/>
      <c r="DP29" s="621"/>
      <c r="DQ29" s="621"/>
      <c r="DR29" s="621"/>
      <c r="DS29" s="621"/>
      <c r="DT29" s="621"/>
      <c r="DU29" s="621"/>
      <c r="DV29" s="622"/>
      <c r="DW29" s="611">
        <v>19.8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1186930</v>
      </c>
      <c r="S30" s="609"/>
      <c r="T30" s="609"/>
      <c r="U30" s="609"/>
      <c r="V30" s="609"/>
      <c r="W30" s="609"/>
      <c r="X30" s="609"/>
      <c r="Y30" s="610"/>
      <c r="Z30" s="646">
        <v>10.3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1411722</v>
      </c>
      <c r="CS30" s="609"/>
      <c r="CT30" s="609"/>
      <c r="CU30" s="609"/>
      <c r="CV30" s="609"/>
      <c r="CW30" s="609"/>
      <c r="CX30" s="609"/>
      <c r="CY30" s="610"/>
      <c r="CZ30" s="611">
        <v>12.4</v>
      </c>
      <c r="DA30" s="623"/>
      <c r="DB30" s="623"/>
      <c r="DC30" s="624"/>
      <c r="DD30" s="614">
        <v>1338925</v>
      </c>
      <c r="DE30" s="609"/>
      <c r="DF30" s="609"/>
      <c r="DG30" s="609"/>
      <c r="DH30" s="609"/>
      <c r="DI30" s="609"/>
      <c r="DJ30" s="609"/>
      <c r="DK30" s="610"/>
      <c r="DL30" s="614">
        <v>1338925</v>
      </c>
      <c r="DM30" s="609"/>
      <c r="DN30" s="609"/>
      <c r="DO30" s="609"/>
      <c r="DP30" s="609"/>
      <c r="DQ30" s="609"/>
      <c r="DR30" s="609"/>
      <c r="DS30" s="609"/>
      <c r="DT30" s="609"/>
      <c r="DU30" s="609"/>
      <c r="DV30" s="610"/>
      <c r="DW30" s="611">
        <v>19.399999999999999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v>
      </c>
      <c r="BH31" s="671"/>
      <c r="BI31" s="671"/>
      <c r="BJ31" s="671"/>
      <c r="BK31" s="671"/>
      <c r="BL31" s="671"/>
      <c r="BM31" s="672">
        <v>95</v>
      </c>
      <c r="BN31" s="671"/>
      <c r="BO31" s="671"/>
      <c r="BP31" s="671"/>
      <c r="BQ31" s="673"/>
      <c r="BR31" s="670">
        <v>98.9</v>
      </c>
      <c r="BS31" s="671"/>
      <c r="BT31" s="671"/>
      <c r="BU31" s="671"/>
      <c r="BV31" s="671"/>
      <c r="BW31" s="671"/>
      <c r="BX31" s="672">
        <v>94.8</v>
      </c>
      <c r="BY31" s="671"/>
      <c r="BZ31" s="671"/>
      <c r="CA31" s="671"/>
      <c r="CB31" s="673"/>
      <c r="CD31" s="629"/>
      <c r="CE31" s="630"/>
      <c r="CF31" s="605" t="s">
        <v>300</v>
      </c>
      <c r="CG31" s="606"/>
      <c r="CH31" s="606"/>
      <c r="CI31" s="606"/>
      <c r="CJ31" s="606"/>
      <c r="CK31" s="606"/>
      <c r="CL31" s="606"/>
      <c r="CM31" s="606"/>
      <c r="CN31" s="606"/>
      <c r="CO31" s="606"/>
      <c r="CP31" s="606"/>
      <c r="CQ31" s="607"/>
      <c r="CR31" s="608">
        <v>26534</v>
      </c>
      <c r="CS31" s="621"/>
      <c r="CT31" s="621"/>
      <c r="CU31" s="621"/>
      <c r="CV31" s="621"/>
      <c r="CW31" s="621"/>
      <c r="CX31" s="621"/>
      <c r="CY31" s="622"/>
      <c r="CZ31" s="611">
        <v>0.2</v>
      </c>
      <c r="DA31" s="623"/>
      <c r="DB31" s="623"/>
      <c r="DC31" s="624"/>
      <c r="DD31" s="614">
        <v>25089</v>
      </c>
      <c r="DE31" s="621"/>
      <c r="DF31" s="621"/>
      <c r="DG31" s="621"/>
      <c r="DH31" s="621"/>
      <c r="DI31" s="621"/>
      <c r="DJ31" s="621"/>
      <c r="DK31" s="622"/>
      <c r="DL31" s="614">
        <v>25089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685694</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94.1</v>
      </c>
      <c r="BN32" s="621"/>
      <c r="BO32" s="621"/>
      <c r="BP32" s="621"/>
      <c r="BQ32" s="644"/>
      <c r="BR32" s="674">
        <v>98.9</v>
      </c>
      <c r="BS32" s="621"/>
      <c r="BT32" s="621"/>
      <c r="BU32" s="621"/>
      <c r="BV32" s="621"/>
      <c r="BW32" s="621"/>
      <c r="BX32" s="612">
        <v>93.8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53076</v>
      </c>
      <c r="S33" s="609"/>
      <c r="T33" s="609"/>
      <c r="U33" s="609"/>
      <c r="V33" s="609"/>
      <c r="W33" s="609"/>
      <c r="X33" s="609"/>
      <c r="Y33" s="610"/>
      <c r="Z33" s="646">
        <v>0.5</v>
      </c>
      <c r="AA33" s="646"/>
      <c r="AB33" s="646"/>
      <c r="AC33" s="646"/>
      <c r="AD33" s="647">
        <v>5568</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95.1</v>
      </c>
      <c r="BN33" s="593"/>
      <c r="BO33" s="593"/>
      <c r="BP33" s="593"/>
      <c r="BQ33" s="656"/>
      <c r="BR33" s="669">
        <v>98.8</v>
      </c>
      <c r="BS33" s="593"/>
      <c r="BT33" s="593"/>
      <c r="BU33" s="593"/>
      <c r="BV33" s="593"/>
      <c r="BW33" s="593"/>
      <c r="BX33" s="639">
        <v>95.1</v>
      </c>
      <c r="BY33" s="593"/>
      <c r="BZ33" s="593"/>
      <c r="CA33" s="593"/>
      <c r="CB33" s="656"/>
      <c r="CD33" s="605" t="s">
        <v>307</v>
      </c>
      <c r="CE33" s="606"/>
      <c r="CF33" s="606"/>
      <c r="CG33" s="606"/>
      <c r="CH33" s="606"/>
      <c r="CI33" s="606"/>
      <c r="CJ33" s="606"/>
      <c r="CK33" s="606"/>
      <c r="CL33" s="606"/>
      <c r="CM33" s="606"/>
      <c r="CN33" s="606"/>
      <c r="CO33" s="606"/>
      <c r="CP33" s="606"/>
      <c r="CQ33" s="607"/>
      <c r="CR33" s="608">
        <v>5400480</v>
      </c>
      <c r="CS33" s="621"/>
      <c r="CT33" s="621"/>
      <c r="CU33" s="621"/>
      <c r="CV33" s="621"/>
      <c r="CW33" s="621"/>
      <c r="CX33" s="621"/>
      <c r="CY33" s="622"/>
      <c r="CZ33" s="611">
        <v>47.3</v>
      </c>
      <c r="DA33" s="623"/>
      <c r="DB33" s="623"/>
      <c r="DC33" s="624"/>
      <c r="DD33" s="614">
        <v>4377316</v>
      </c>
      <c r="DE33" s="621"/>
      <c r="DF33" s="621"/>
      <c r="DG33" s="621"/>
      <c r="DH33" s="621"/>
      <c r="DI33" s="621"/>
      <c r="DJ33" s="621"/>
      <c r="DK33" s="622"/>
      <c r="DL33" s="614">
        <v>3192732</v>
      </c>
      <c r="DM33" s="621"/>
      <c r="DN33" s="621"/>
      <c r="DO33" s="621"/>
      <c r="DP33" s="621"/>
      <c r="DQ33" s="621"/>
      <c r="DR33" s="621"/>
      <c r="DS33" s="621"/>
      <c r="DT33" s="621"/>
      <c r="DU33" s="621"/>
      <c r="DV33" s="622"/>
      <c r="DW33" s="611">
        <v>46.3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86430</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1605156</v>
      </c>
      <c r="CS34" s="609"/>
      <c r="CT34" s="609"/>
      <c r="CU34" s="609"/>
      <c r="CV34" s="609"/>
      <c r="CW34" s="609"/>
      <c r="CX34" s="609"/>
      <c r="CY34" s="610"/>
      <c r="CZ34" s="611">
        <v>14.1</v>
      </c>
      <c r="DA34" s="623"/>
      <c r="DB34" s="623"/>
      <c r="DC34" s="624"/>
      <c r="DD34" s="614">
        <v>1225400</v>
      </c>
      <c r="DE34" s="609"/>
      <c r="DF34" s="609"/>
      <c r="DG34" s="609"/>
      <c r="DH34" s="609"/>
      <c r="DI34" s="609"/>
      <c r="DJ34" s="609"/>
      <c r="DK34" s="610"/>
      <c r="DL34" s="614">
        <v>1013201</v>
      </c>
      <c r="DM34" s="609"/>
      <c r="DN34" s="609"/>
      <c r="DO34" s="609"/>
      <c r="DP34" s="609"/>
      <c r="DQ34" s="609"/>
      <c r="DR34" s="609"/>
      <c r="DS34" s="609"/>
      <c r="DT34" s="609"/>
      <c r="DU34" s="609"/>
      <c r="DV34" s="610"/>
      <c r="DW34" s="611">
        <v>14.7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980915</v>
      </c>
      <c r="S35" s="609"/>
      <c r="T35" s="609"/>
      <c r="U35" s="609"/>
      <c r="V35" s="609"/>
      <c r="W35" s="609"/>
      <c r="X35" s="609"/>
      <c r="Y35" s="610"/>
      <c r="Z35" s="646">
        <v>8.5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278364</v>
      </c>
      <c r="CS35" s="621"/>
      <c r="CT35" s="621"/>
      <c r="CU35" s="621"/>
      <c r="CV35" s="621"/>
      <c r="CW35" s="621"/>
      <c r="CX35" s="621"/>
      <c r="CY35" s="622"/>
      <c r="CZ35" s="611">
        <v>2.4</v>
      </c>
      <c r="DA35" s="623"/>
      <c r="DB35" s="623"/>
      <c r="DC35" s="624"/>
      <c r="DD35" s="614">
        <v>257574</v>
      </c>
      <c r="DE35" s="621"/>
      <c r="DF35" s="621"/>
      <c r="DG35" s="621"/>
      <c r="DH35" s="621"/>
      <c r="DI35" s="621"/>
      <c r="DJ35" s="621"/>
      <c r="DK35" s="622"/>
      <c r="DL35" s="614">
        <v>203462</v>
      </c>
      <c r="DM35" s="621"/>
      <c r="DN35" s="621"/>
      <c r="DO35" s="621"/>
      <c r="DP35" s="621"/>
      <c r="DQ35" s="621"/>
      <c r="DR35" s="621"/>
      <c r="DS35" s="621"/>
      <c r="DT35" s="621"/>
      <c r="DU35" s="621"/>
      <c r="DV35" s="622"/>
      <c r="DW35" s="611">
        <v>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39183</v>
      </c>
      <c r="S36" s="609"/>
      <c r="T36" s="609"/>
      <c r="U36" s="609"/>
      <c r="V36" s="609"/>
      <c r="W36" s="609"/>
      <c r="X36" s="609"/>
      <c r="Y36" s="610"/>
      <c r="Z36" s="646">
        <v>0.3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1543381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112113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2494375</v>
      </c>
      <c r="CS36" s="609"/>
      <c r="CT36" s="609"/>
      <c r="CU36" s="609"/>
      <c r="CV36" s="609"/>
      <c r="CW36" s="609"/>
      <c r="CX36" s="609"/>
      <c r="CY36" s="610"/>
      <c r="CZ36" s="611">
        <v>21.9</v>
      </c>
      <c r="DA36" s="623"/>
      <c r="DB36" s="623"/>
      <c r="DC36" s="624"/>
      <c r="DD36" s="614">
        <v>2145200</v>
      </c>
      <c r="DE36" s="609"/>
      <c r="DF36" s="609"/>
      <c r="DG36" s="609"/>
      <c r="DH36" s="609"/>
      <c r="DI36" s="609"/>
      <c r="DJ36" s="609"/>
      <c r="DK36" s="610"/>
      <c r="DL36" s="614">
        <v>1430901</v>
      </c>
      <c r="DM36" s="609"/>
      <c r="DN36" s="609"/>
      <c r="DO36" s="609"/>
      <c r="DP36" s="609"/>
      <c r="DQ36" s="609"/>
      <c r="DR36" s="609"/>
      <c r="DS36" s="609"/>
      <c r="DT36" s="609"/>
      <c r="DU36" s="609"/>
      <c r="DV36" s="610"/>
      <c r="DW36" s="611">
        <v>20.8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325201</v>
      </c>
      <c r="S37" s="609"/>
      <c r="T37" s="609"/>
      <c r="U37" s="609"/>
      <c r="V37" s="609"/>
      <c r="W37" s="609"/>
      <c r="X37" s="609"/>
      <c r="Y37" s="610"/>
      <c r="Z37" s="646">
        <v>2.8</v>
      </c>
      <c r="AA37" s="646"/>
      <c r="AB37" s="646"/>
      <c r="AC37" s="646"/>
      <c r="AD37" s="647">
        <v>9631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345881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112205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700587</v>
      </c>
      <c r="CS37" s="621"/>
      <c r="CT37" s="621"/>
      <c r="CU37" s="621"/>
      <c r="CV37" s="621"/>
      <c r="CW37" s="621"/>
      <c r="CX37" s="621"/>
      <c r="CY37" s="622"/>
      <c r="CZ37" s="611">
        <v>6.1</v>
      </c>
      <c r="DA37" s="623"/>
      <c r="DB37" s="623"/>
      <c r="DC37" s="624"/>
      <c r="DD37" s="614">
        <v>691087</v>
      </c>
      <c r="DE37" s="621"/>
      <c r="DF37" s="621"/>
      <c r="DG37" s="621"/>
      <c r="DH37" s="621"/>
      <c r="DI37" s="621"/>
      <c r="DJ37" s="621"/>
      <c r="DK37" s="622"/>
      <c r="DL37" s="614">
        <v>687193</v>
      </c>
      <c r="DM37" s="621"/>
      <c r="DN37" s="621"/>
      <c r="DO37" s="621"/>
      <c r="DP37" s="621"/>
      <c r="DQ37" s="621"/>
      <c r="DR37" s="621"/>
      <c r="DS37" s="621"/>
      <c r="DT37" s="621"/>
      <c r="DU37" s="621"/>
      <c r="DV37" s="622"/>
      <c r="DW37" s="611">
        <v>10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498900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279440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2518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717888</v>
      </c>
      <c r="CS38" s="609"/>
      <c r="CT38" s="609"/>
      <c r="CU38" s="609"/>
      <c r="CV38" s="609"/>
      <c r="CW38" s="609"/>
      <c r="CX38" s="609"/>
      <c r="CY38" s="610"/>
      <c r="CZ38" s="611">
        <v>6.3</v>
      </c>
      <c r="DA38" s="623"/>
      <c r="DB38" s="623"/>
      <c r="DC38" s="624"/>
      <c r="DD38" s="614">
        <v>586798</v>
      </c>
      <c r="DE38" s="609"/>
      <c r="DF38" s="609"/>
      <c r="DG38" s="609"/>
      <c r="DH38" s="609"/>
      <c r="DI38" s="609"/>
      <c r="DJ38" s="609"/>
      <c r="DK38" s="610"/>
      <c r="DL38" s="614">
        <v>542968</v>
      </c>
      <c r="DM38" s="609"/>
      <c r="DN38" s="609"/>
      <c r="DO38" s="609"/>
      <c r="DP38" s="609"/>
      <c r="DQ38" s="609"/>
      <c r="DR38" s="609"/>
      <c r="DS38" s="609"/>
      <c r="DT38" s="609"/>
      <c r="DU38" s="609"/>
      <c r="DV38" s="610"/>
      <c r="DW38" s="611">
        <v>7.9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210262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3735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220239</v>
      </c>
      <c r="CS39" s="621"/>
      <c r="CT39" s="621"/>
      <c r="CU39" s="621"/>
      <c r="CV39" s="621"/>
      <c r="CW39" s="621"/>
      <c r="CX39" s="621"/>
      <c r="CY39" s="622"/>
      <c r="CZ39" s="611">
        <v>1.9</v>
      </c>
      <c r="DA39" s="623"/>
      <c r="DB39" s="623"/>
      <c r="DC39" s="624"/>
      <c r="DD39" s="614">
        <v>113890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14500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560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84458</v>
      </c>
      <c r="CS40" s="609"/>
      <c r="CT40" s="609"/>
      <c r="CU40" s="609"/>
      <c r="CV40" s="609"/>
      <c r="CW40" s="609"/>
      <c r="CX40" s="609"/>
      <c r="CY40" s="610"/>
      <c r="CZ40" s="611">
        <v>0.7</v>
      </c>
      <c r="DA40" s="623"/>
      <c r="DB40" s="623"/>
      <c r="DC40" s="624"/>
      <c r="DD40" s="614">
        <v>48454</v>
      </c>
      <c r="DE40" s="609"/>
      <c r="DF40" s="609"/>
      <c r="DG40" s="609"/>
      <c r="DH40" s="609"/>
      <c r="DI40" s="609"/>
      <c r="DJ40" s="609"/>
      <c r="DK40" s="610"/>
      <c r="DL40" s="614">
        <v>2200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11546655</v>
      </c>
      <c r="S41" s="633"/>
      <c r="T41" s="633"/>
      <c r="U41" s="633"/>
      <c r="V41" s="633"/>
      <c r="W41" s="633"/>
      <c r="X41" s="633"/>
      <c r="Y41" s="636"/>
      <c r="Z41" s="637">
        <v>100</v>
      </c>
      <c r="AA41" s="637"/>
      <c r="AB41" s="637"/>
      <c r="AC41" s="637"/>
      <c r="AD41" s="638">
        <v>6879953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262999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444239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1171170</v>
      </c>
      <c r="CS42" s="621"/>
      <c r="CT42" s="621"/>
      <c r="CU42" s="621"/>
      <c r="CV42" s="621"/>
      <c r="CW42" s="621"/>
      <c r="CX42" s="621"/>
      <c r="CY42" s="622"/>
      <c r="CZ42" s="611">
        <v>10.3</v>
      </c>
      <c r="DA42" s="623"/>
      <c r="DB42" s="623"/>
      <c r="DC42" s="624"/>
      <c r="DD42" s="614">
        <v>285369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23697</v>
      </c>
      <c r="CS43" s="621"/>
      <c r="CT43" s="621"/>
      <c r="CU43" s="621"/>
      <c r="CV43" s="621"/>
      <c r="CW43" s="621"/>
      <c r="CX43" s="621"/>
      <c r="CY43" s="622"/>
      <c r="CZ43" s="611">
        <v>0.2</v>
      </c>
      <c r="DA43" s="623"/>
      <c r="DB43" s="623"/>
      <c r="DC43" s="624"/>
      <c r="DD43" s="614">
        <v>23697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1049270</v>
      </c>
      <c r="CS44" s="609"/>
      <c r="CT44" s="609"/>
      <c r="CU44" s="609"/>
      <c r="CV44" s="609"/>
      <c r="CW44" s="609"/>
      <c r="CX44" s="609"/>
      <c r="CY44" s="610"/>
      <c r="CZ44" s="611">
        <v>9.1999999999999993</v>
      </c>
      <c r="DA44" s="612"/>
      <c r="DB44" s="612"/>
      <c r="DC44" s="613"/>
      <c r="DD44" s="614">
        <v>257282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469399</v>
      </c>
      <c r="CS45" s="621"/>
      <c r="CT45" s="621"/>
      <c r="CU45" s="621"/>
      <c r="CV45" s="621"/>
      <c r="CW45" s="621"/>
      <c r="CX45" s="621"/>
      <c r="CY45" s="622"/>
      <c r="CZ45" s="611">
        <v>4.0999999999999996</v>
      </c>
      <c r="DA45" s="623"/>
      <c r="DB45" s="623"/>
      <c r="DC45" s="624"/>
      <c r="DD45" s="614">
        <v>90411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573261</v>
      </c>
      <c r="CS46" s="609"/>
      <c r="CT46" s="609"/>
      <c r="CU46" s="609"/>
      <c r="CV46" s="609"/>
      <c r="CW46" s="609"/>
      <c r="CX46" s="609"/>
      <c r="CY46" s="610"/>
      <c r="CZ46" s="611">
        <v>5</v>
      </c>
      <c r="DA46" s="612"/>
      <c r="DB46" s="612"/>
      <c r="DC46" s="613"/>
      <c r="DD46" s="614">
        <v>166326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121900</v>
      </c>
      <c r="CS47" s="621"/>
      <c r="CT47" s="621"/>
      <c r="CU47" s="621"/>
      <c r="CV47" s="621"/>
      <c r="CW47" s="621"/>
      <c r="CX47" s="621"/>
      <c r="CY47" s="622"/>
      <c r="CZ47" s="611">
        <v>1.1000000000000001</v>
      </c>
      <c r="DA47" s="623"/>
      <c r="DB47" s="623"/>
      <c r="DC47" s="624"/>
      <c r="DD47" s="614">
        <v>28087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11414400</v>
      </c>
      <c r="CS49" s="593"/>
      <c r="CT49" s="593"/>
      <c r="CU49" s="593"/>
      <c r="CV49" s="593"/>
      <c r="CW49" s="593"/>
      <c r="CX49" s="593"/>
      <c r="CY49" s="594"/>
      <c r="CZ49" s="595">
        <v>100</v>
      </c>
      <c r="DA49" s="596"/>
      <c r="DB49" s="596"/>
      <c r="DC49" s="597"/>
      <c r="DD49" s="598">
        <v>8331463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tUtSCSEbr9Mj9cqxBbYhcqG6qeAXD7dsWXC9h/LGJepvfE2W5kWGggT9nnXXFI6vcmju7TyTsUs994UHJygrQ==" saltValue="A0SL4JfRqiN1vLVDGpcU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M58" zoomScale="85" zoomScaleNormal="85" zoomScaleSheetLayoutView="70" workbookViewId="0">
      <selection activeCell="C111" sqref="C11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552</v>
      </c>
      <c r="C7" s="1035"/>
      <c r="D7" s="1035"/>
      <c r="E7" s="1035"/>
      <c r="F7" s="1035"/>
      <c r="G7" s="1035"/>
      <c r="H7" s="1035"/>
      <c r="I7" s="1035"/>
      <c r="J7" s="1035"/>
      <c r="K7" s="1035"/>
      <c r="L7" s="1035"/>
      <c r="M7" s="1035"/>
      <c r="N7" s="1035"/>
      <c r="O7" s="1035"/>
      <c r="P7" s="1036"/>
      <c r="Q7" s="1089">
        <v>11547</v>
      </c>
      <c r="R7" s="1090"/>
      <c r="S7" s="1090"/>
      <c r="T7" s="1090"/>
      <c r="U7" s="1090"/>
      <c r="V7" s="1090">
        <v>11414</v>
      </c>
      <c r="W7" s="1090"/>
      <c r="X7" s="1090"/>
      <c r="Y7" s="1090"/>
      <c r="Z7" s="1090"/>
      <c r="AA7" s="1090">
        <v>132</v>
      </c>
      <c r="AB7" s="1090"/>
      <c r="AC7" s="1090"/>
      <c r="AD7" s="1090"/>
      <c r="AE7" s="1091"/>
      <c r="AF7" s="1092">
        <v>121</v>
      </c>
      <c r="AG7" s="1093"/>
      <c r="AH7" s="1093"/>
      <c r="AI7" s="1093"/>
      <c r="AJ7" s="1094"/>
      <c r="AK7" s="1095">
        <v>981</v>
      </c>
      <c r="AL7" s="1096"/>
      <c r="AM7" s="1096"/>
      <c r="AN7" s="1096"/>
      <c r="AO7" s="1096"/>
      <c r="AP7" s="1096">
        <v>9197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560</v>
      </c>
      <c r="BT7" s="1087"/>
      <c r="BU7" s="1087"/>
      <c r="BV7" s="1087"/>
      <c r="BW7" s="1087"/>
      <c r="BX7" s="1087"/>
      <c r="BY7" s="1087"/>
      <c r="BZ7" s="1087"/>
      <c r="CA7" s="1087"/>
      <c r="CB7" s="1087"/>
      <c r="CC7" s="1087"/>
      <c r="CD7" s="1087"/>
      <c r="CE7" s="1087"/>
      <c r="CF7" s="1087"/>
      <c r="CG7" s="1099"/>
      <c r="CH7" s="1083">
        <v>1</v>
      </c>
      <c r="CI7" s="1084"/>
      <c r="CJ7" s="1084"/>
      <c r="CK7" s="1084"/>
      <c r="CL7" s="1085"/>
      <c r="CM7" s="1083">
        <v>149</v>
      </c>
      <c r="CN7" s="1084"/>
      <c r="CO7" s="1084"/>
      <c r="CP7" s="1084"/>
      <c r="CQ7" s="1085"/>
      <c r="CR7" s="1083">
        <v>30</v>
      </c>
      <c r="CS7" s="1084"/>
      <c r="CT7" s="1084"/>
      <c r="CU7" s="1084"/>
      <c r="CV7" s="1085"/>
      <c r="CW7" s="1083" t="s">
        <v>562</v>
      </c>
      <c r="CX7" s="1084"/>
      <c r="CY7" s="1084"/>
      <c r="CZ7" s="1084"/>
      <c r="DA7" s="1085"/>
      <c r="DB7" s="1083" t="s">
        <v>491</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561</v>
      </c>
      <c r="BT8" s="980"/>
      <c r="BU8" s="980"/>
      <c r="BV8" s="980"/>
      <c r="BW8" s="980"/>
      <c r="BX8" s="980"/>
      <c r="BY8" s="980"/>
      <c r="BZ8" s="980"/>
      <c r="CA8" s="980"/>
      <c r="CB8" s="980"/>
      <c r="CC8" s="980"/>
      <c r="CD8" s="980"/>
      <c r="CE8" s="980"/>
      <c r="CF8" s="980"/>
      <c r="CG8" s="1001"/>
      <c r="CH8" s="976">
        <v>11</v>
      </c>
      <c r="CI8" s="977"/>
      <c r="CJ8" s="977"/>
      <c r="CK8" s="977"/>
      <c r="CL8" s="978"/>
      <c r="CM8" s="976">
        <v>128</v>
      </c>
      <c r="CN8" s="977"/>
      <c r="CO8" s="977"/>
      <c r="CP8" s="977"/>
      <c r="CQ8" s="978"/>
      <c r="CR8" s="976">
        <v>45</v>
      </c>
      <c r="CS8" s="977"/>
      <c r="CT8" s="977"/>
      <c r="CU8" s="977"/>
      <c r="CV8" s="978"/>
      <c r="CW8" s="976">
        <v>33</v>
      </c>
      <c r="CX8" s="977"/>
      <c r="CY8" s="977"/>
      <c r="CZ8" s="977"/>
      <c r="DA8" s="978"/>
      <c r="DB8" s="976" t="s">
        <v>491</v>
      </c>
      <c r="DC8" s="977"/>
      <c r="DD8" s="977"/>
      <c r="DE8" s="977"/>
      <c r="DF8" s="978"/>
      <c r="DG8" s="976" t="s">
        <v>491</v>
      </c>
      <c r="DH8" s="977"/>
      <c r="DI8" s="977"/>
      <c r="DJ8" s="977"/>
      <c r="DK8" s="978"/>
      <c r="DL8" s="976" t="s">
        <v>491</v>
      </c>
      <c r="DM8" s="977"/>
      <c r="DN8" s="977"/>
      <c r="DO8" s="977"/>
      <c r="DP8" s="978"/>
      <c r="DQ8" s="976" t="s">
        <v>491</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11547</v>
      </c>
      <c r="R23" s="1048"/>
      <c r="S23" s="1048"/>
      <c r="T23" s="1048"/>
      <c r="U23" s="1048"/>
      <c r="V23" s="1048">
        <v>11414</v>
      </c>
      <c r="W23" s="1048"/>
      <c r="X23" s="1048"/>
      <c r="Y23" s="1048"/>
      <c r="Z23" s="1048"/>
      <c r="AA23" s="1048">
        <v>132</v>
      </c>
      <c r="AB23" s="1048"/>
      <c r="AC23" s="1048"/>
      <c r="AD23" s="1048"/>
      <c r="AE23" s="1055"/>
      <c r="AF23" s="1056">
        <v>121</v>
      </c>
      <c r="AG23" s="1048"/>
      <c r="AH23" s="1048"/>
      <c r="AI23" s="1048"/>
      <c r="AJ23" s="1057"/>
      <c r="AK23" s="1058"/>
      <c r="AL23" s="1059"/>
      <c r="AM23" s="1059"/>
      <c r="AN23" s="1059"/>
      <c r="AO23" s="1059"/>
      <c r="AP23" s="1048">
        <v>9197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2243</v>
      </c>
      <c r="R28" s="1038"/>
      <c r="S28" s="1038"/>
      <c r="T28" s="1038"/>
      <c r="U28" s="1038"/>
      <c r="V28" s="1038">
        <v>2173</v>
      </c>
      <c r="W28" s="1038"/>
      <c r="X28" s="1038"/>
      <c r="Y28" s="1038"/>
      <c r="Z28" s="1038"/>
      <c r="AA28" s="1038">
        <v>70</v>
      </c>
      <c r="AB28" s="1038"/>
      <c r="AC28" s="1038"/>
      <c r="AD28" s="1038"/>
      <c r="AE28" s="1039"/>
      <c r="AF28" s="1040">
        <v>70</v>
      </c>
      <c r="AG28" s="1038"/>
      <c r="AH28" s="1038"/>
      <c r="AI28" s="1038"/>
      <c r="AJ28" s="1041"/>
      <c r="AK28" s="1029">
        <v>155</v>
      </c>
      <c r="AL28" s="1030"/>
      <c r="AM28" s="1030"/>
      <c r="AN28" s="1030"/>
      <c r="AO28" s="1030"/>
      <c r="AP28" s="1030" t="s">
        <v>553</v>
      </c>
      <c r="AQ28" s="1030"/>
      <c r="AR28" s="1030"/>
      <c r="AS28" s="1030"/>
      <c r="AT28" s="1030"/>
      <c r="AU28" s="1030" t="s">
        <v>553</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209</v>
      </c>
      <c r="R29" s="1026"/>
      <c r="S29" s="1026"/>
      <c r="T29" s="1026"/>
      <c r="U29" s="1026"/>
      <c r="V29" s="1026">
        <v>202</v>
      </c>
      <c r="W29" s="1026"/>
      <c r="X29" s="1026"/>
      <c r="Y29" s="1026"/>
      <c r="Z29" s="1026"/>
      <c r="AA29" s="1026">
        <v>7</v>
      </c>
      <c r="AB29" s="1026"/>
      <c r="AC29" s="1026"/>
      <c r="AD29" s="1026"/>
      <c r="AE29" s="1027"/>
      <c r="AF29" s="1022">
        <v>7</v>
      </c>
      <c r="AG29" s="1023"/>
      <c r="AH29" s="1023"/>
      <c r="AI29" s="1023"/>
      <c r="AJ29" s="1024"/>
      <c r="AK29" s="967">
        <v>97</v>
      </c>
      <c r="AL29" s="958"/>
      <c r="AM29" s="958"/>
      <c r="AN29" s="958"/>
      <c r="AO29" s="958"/>
      <c r="AP29" s="958" t="s">
        <v>553</v>
      </c>
      <c r="AQ29" s="958"/>
      <c r="AR29" s="958"/>
      <c r="AS29" s="958"/>
      <c r="AT29" s="958"/>
      <c r="AU29" s="958" t="s">
        <v>553</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232</v>
      </c>
      <c r="R30" s="1026"/>
      <c r="S30" s="1026"/>
      <c r="T30" s="1026"/>
      <c r="U30" s="1026"/>
      <c r="V30" s="1026">
        <v>232</v>
      </c>
      <c r="W30" s="1026"/>
      <c r="X30" s="1026"/>
      <c r="Y30" s="1026"/>
      <c r="Z30" s="1026"/>
      <c r="AA30" s="1026">
        <v>2</v>
      </c>
      <c r="AB30" s="1026"/>
      <c r="AC30" s="1026"/>
      <c r="AD30" s="1026"/>
      <c r="AE30" s="1027"/>
      <c r="AF30" s="1022">
        <v>0</v>
      </c>
      <c r="AG30" s="1023"/>
      <c r="AH30" s="1023"/>
      <c r="AI30" s="1023"/>
      <c r="AJ30" s="1024"/>
      <c r="AK30" s="967">
        <v>77</v>
      </c>
      <c r="AL30" s="958"/>
      <c r="AM30" s="958"/>
      <c r="AN30" s="958"/>
      <c r="AO30" s="958"/>
      <c r="AP30" s="958" t="s">
        <v>553</v>
      </c>
      <c r="AQ30" s="958"/>
      <c r="AR30" s="958"/>
      <c r="AS30" s="958"/>
      <c r="AT30" s="958"/>
      <c r="AU30" s="958" t="s">
        <v>553</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745</v>
      </c>
      <c r="R31" s="1026"/>
      <c r="S31" s="1026"/>
      <c r="T31" s="1026"/>
      <c r="U31" s="1026"/>
      <c r="V31" s="1026">
        <v>860</v>
      </c>
      <c r="W31" s="1026"/>
      <c r="X31" s="1026"/>
      <c r="Y31" s="1026"/>
      <c r="Z31" s="1026"/>
      <c r="AA31" s="1026">
        <v>-115</v>
      </c>
      <c r="AB31" s="1026"/>
      <c r="AC31" s="1026"/>
      <c r="AD31" s="1026"/>
      <c r="AE31" s="1027"/>
      <c r="AF31" s="1022">
        <v>823</v>
      </c>
      <c r="AG31" s="1023"/>
      <c r="AH31" s="1023"/>
      <c r="AI31" s="1023"/>
      <c r="AJ31" s="1024"/>
      <c r="AK31" s="967">
        <v>260</v>
      </c>
      <c r="AL31" s="958"/>
      <c r="AM31" s="958"/>
      <c r="AN31" s="958"/>
      <c r="AO31" s="958"/>
      <c r="AP31" s="958">
        <v>0</v>
      </c>
      <c r="AQ31" s="958"/>
      <c r="AR31" s="958"/>
      <c r="AS31" s="958"/>
      <c r="AT31" s="958"/>
      <c r="AU31" s="958">
        <v>0</v>
      </c>
      <c r="AV31" s="958"/>
      <c r="AW31" s="958"/>
      <c r="AX31" s="958"/>
      <c r="AY31" s="958"/>
      <c r="AZ31" s="1028"/>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638</v>
      </c>
      <c r="R32" s="1026"/>
      <c r="S32" s="1026"/>
      <c r="T32" s="1026"/>
      <c r="U32" s="1026"/>
      <c r="V32" s="1026">
        <v>621</v>
      </c>
      <c r="W32" s="1026"/>
      <c r="X32" s="1026"/>
      <c r="Y32" s="1026"/>
      <c r="Z32" s="1026"/>
      <c r="AA32" s="1026">
        <v>16</v>
      </c>
      <c r="AB32" s="1026"/>
      <c r="AC32" s="1026"/>
      <c r="AD32" s="1026"/>
      <c r="AE32" s="1027"/>
      <c r="AF32" s="1022">
        <v>771</v>
      </c>
      <c r="AG32" s="1023"/>
      <c r="AH32" s="1023"/>
      <c r="AI32" s="1023"/>
      <c r="AJ32" s="1024"/>
      <c r="AK32" s="967">
        <v>184</v>
      </c>
      <c r="AL32" s="958"/>
      <c r="AM32" s="958"/>
      <c r="AN32" s="958"/>
      <c r="AO32" s="958"/>
      <c r="AP32" s="958">
        <v>1257</v>
      </c>
      <c r="AQ32" s="958"/>
      <c r="AR32" s="958"/>
      <c r="AS32" s="958"/>
      <c r="AT32" s="958"/>
      <c r="AU32" s="958">
        <v>642</v>
      </c>
      <c r="AV32" s="958"/>
      <c r="AW32" s="958"/>
      <c r="AX32" s="958"/>
      <c r="AY32" s="958"/>
      <c r="AZ32" s="1028"/>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402</v>
      </c>
      <c r="R33" s="1026"/>
      <c r="S33" s="1026"/>
      <c r="T33" s="1026"/>
      <c r="U33" s="1026"/>
      <c r="V33" s="1026">
        <v>346</v>
      </c>
      <c r="W33" s="1026"/>
      <c r="X33" s="1026"/>
      <c r="Y33" s="1026"/>
      <c r="Z33" s="1026"/>
      <c r="AA33" s="1026">
        <v>56</v>
      </c>
      <c r="AB33" s="1026"/>
      <c r="AC33" s="1026"/>
      <c r="AD33" s="1026"/>
      <c r="AE33" s="1027"/>
      <c r="AF33" s="1022">
        <v>92</v>
      </c>
      <c r="AG33" s="1023"/>
      <c r="AH33" s="1023"/>
      <c r="AI33" s="1023"/>
      <c r="AJ33" s="1024"/>
      <c r="AK33" s="967">
        <v>206</v>
      </c>
      <c r="AL33" s="958"/>
      <c r="AM33" s="958"/>
      <c r="AN33" s="958"/>
      <c r="AO33" s="958"/>
      <c r="AP33" s="958">
        <v>2547</v>
      </c>
      <c r="AQ33" s="958"/>
      <c r="AR33" s="958"/>
      <c r="AS33" s="958"/>
      <c r="AT33" s="958"/>
      <c r="AU33" s="958">
        <v>2204</v>
      </c>
      <c r="AV33" s="958"/>
      <c r="AW33" s="958"/>
      <c r="AX33" s="958"/>
      <c r="AY33" s="958"/>
      <c r="AZ33" s="1028"/>
      <c r="BA33" s="1028"/>
      <c r="BB33" s="1028"/>
      <c r="BC33" s="1028"/>
      <c r="BD33" s="1028"/>
      <c r="BE33" s="959" t="s">
        <v>391</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394</v>
      </c>
      <c r="C34" s="1018"/>
      <c r="D34" s="1018"/>
      <c r="E34" s="1018"/>
      <c r="F34" s="1018"/>
      <c r="G34" s="1018"/>
      <c r="H34" s="1018"/>
      <c r="I34" s="1018"/>
      <c r="J34" s="1018"/>
      <c r="K34" s="1018"/>
      <c r="L34" s="1018"/>
      <c r="M34" s="1018"/>
      <c r="N34" s="1018"/>
      <c r="O34" s="1018"/>
      <c r="P34" s="1019"/>
      <c r="Q34" s="1025">
        <v>93</v>
      </c>
      <c r="R34" s="1026"/>
      <c r="S34" s="1026"/>
      <c r="T34" s="1026"/>
      <c r="U34" s="1026"/>
      <c r="V34" s="1026">
        <v>83</v>
      </c>
      <c r="W34" s="1026"/>
      <c r="X34" s="1026"/>
      <c r="Y34" s="1026"/>
      <c r="Z34" s="1026"/>
      <c r="AA34" s="1026">
        <v>10</v>
      </c>
      <c r="AB34" s="1026"/>
      <c r="AC34" s="1026"/>
      <c r="AD34" s="1026"/>
      <c r="AE34" s="1027"/>
      <c r="AF34" s="1022">
        <v>10</v>
      </c>
      <c r="AG34" s="1023"/>
      <c r="AH34" s="1023"/>
      <c r="AI34" s="1023"/>
      <c r="AJ34" s="1024"/>
      <c r="AK34" s="967">
        <v>50</v>
      </c>
      <c r="AL34" s="958"/>
      <c r="AM34" s="958"/>
      <c r="AN34" s="958"/>
      <c r="AO34" s="958"/>
      <c r="AP34" s="958">
        <v>489</v>
      </c>
      <c r="AQ34" s="958"/>
      <c r="AR34" s="958"/>
      <c r="AS34" s="958"/>
      <c r="AT34" s="958"/>
      <c r="AU34" s="958">
        <v>356</v>
      </c>
      <c r="AV34" s="958"/>
      <c r="AW34" s="958"/>
      <c r="AX34" s="958"/>
      <c r="AY34" s="958"/>
      <c r="AZ34" s="1028"/>
      <c r="BA34" s="1028"/>
      <c r="BB34" s="1028"/>
      <c r="BC34" s="1028"/>
      <c r="BD34" s="1028"/>
      <c r="BE34" s="959" t="s">
        <v>391</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395</v>
      </c>
      <c r="C35" s="1018"/>
      <c r="D35" s="1018"/>
      <c r="E35" s="1018"/>
      <c r="F35" s="1018"/>
      <c r="G35" s="1018"/>
      <c r="H35" s="1018"/>
      <c r="I35" s="1018"/>
      <c r="J35" s="1018"/>
      <c r="K35" s="1018"/>
      <c r="L35" s="1018"/>
      <c r="M35" s="1018"/>
      <c r="N35" s="1018"/>
      <c r="O35" s="1018"/>
      <c r="P35" s="1019"/>
      <c r="Q35" s="1025">
        <v>3</v>
      </c>
      <c r="R35" s="1026"/>
      <c r="S35" s="1026"/>
      <c r="T35" s="1026"/>
      <c r="U35" s="1026"/>
      <c r="V35" s="1026">
        <v>3</v>
      </c>
      <c r="W35" s="1026"/>
      <c r="X35" s="1026"/>
      <c r="Y35" s="1026"/>
      <c r="Z35" s="1026"/>
      <c r="AA35" s="1026">
        <v>2</v>
      </c>
      <c r="AB35" s="1026"/>
      <c r="AC35" s="1026"/>
      <c r="AD35" s="1026"/>
      <c r="AE35" s="1027"/>
      <c r="AF35" s="1022">
        <v>0</v>
      </c>
      <c r="AG35" s="1023"/>
      <c r="AH35" s="1023"/>
      <c r="AI35" s="1023"/>
      <c r="AJ35" s="1024"/>
      <c r="AK35" s="967">
        <v>0</v>
      </c>
      <c r="AL35" s="958"/>
      <c r="AM35" s="958"/>
      <c r="AN35" s="958"/>
      <c r="AO35" s="958"/>
      <c r="AP35" s="958">
        <v>6</v>
      </c>
      <c r="AQ35" s="958"/>
      <c r="AR35" s="958"/>
      <c r="AS35" s="958"/>
      <c r="AT35" s="958"/>
      <c r="AU35" s="958">
        <v>0</v>
      </c>
      <c r="AV35" s="958"/>
      <c r="AW35" s="958"/>
      <c r="AX35" s="958"/>
      <c r="AY35" s="958"/>
      <c r="AZ35" s="1028"/>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397</v>
      </c>
      <c r="C36" s="1018"/>
      <c r="D36" s="1018"/>
      <c r="E36" s="1018"/>
      <c r="F36" s="1018"/>
      <c r="G36" s="1018"/>
      <c r="H36" s="1018"/>
      <c r="I36" s="1018"/>
      <c r="J36" s="1018"/>
      <c r="K36" s="1018"/>
      <c r="L36" s="1018"/>
      <c r="M36" s="1018"/>
      <c r="N36" s="1018"/>
      <c r="O36" s="1018"/>
      <c r="P36" s="1019"/>
      <c r="Q36" s="1025">
        <v>22</v>
      </c>
      <c r="R36" s="1026"/>
      <c r="S36" s="1026"/>
      <c r="T36" s="1026"/>
      <c r="U36" s="1026"/>
      <c r="V36" s="1026">
        <v>20</v>
      </c>
      <c r="W36" s="1026"/>
      <c r="X36" s="1026"/>
      <c r="Y36" s="1026"/>
      <c r="Z36" s="1026"/>
      <c r="AA36" s="1026">
        <v>2</v>
      </c>
      <c r="AB36" s="1026"/>
      <c r="AC36" s="1026"/>
      <c r="AD36" s="1026"/>
      <c r="AE36" s="1027"/>
      <c r="AF36" s="1022">
        <v>2</v>
      </c>
      <c r="AG36" s="1023"/>
      <c r="AH36" s="1023"/>
      <c r="AI36" s="1023"/>
      <c r="AJ36" s="1024"/>
      <c r="AK36" s="967">
        <v>11</v>
      </c>
      <c r="AL36" s="958"/>
      <c r="AM36" s="958"/>
      <c r="AN36" s="958"/>
      <c r="AO36" s="958"/>
      <c r="AP36" s="958">
        <v>129</v>
      </c>
      <c r="AQ36" s="958"/>
      <c r="AR36" s="958"/>
      <c r="AS36" s="958"/>
      <c r="AT36" s="958"/>
      <c r="AU36" s="958">
        <v>118</v>
      </c>
      <c r="AV36" s="958"/>
      <c r="AW36" s="958"/>
      <c r="AX36" s="958"/>
      <c r="AY36" s="958"/>
      <c r="AZ36" s="1028"/>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1775</v>
      </c>
      <c r="AG63" s="946"/>
      <c r="AH63" s="946"/>
      <c r="AI63" s="946"/>
      <c r="AJ63" s="1009"/>
      <c r="AK63" s="1010"/>
      <c r="AL63" s="950"/>
      <c r="AM63" s="950"/>
      <c r="AN63" s="950"/>
      <c r="AO63" s="950"/>
      <c r="AP63" s="946">
        <v>4428</v>
      </c>
      <c r="AQ63" s="946"/>
      <c r="AR63" s="946"/>
      <c r="AS63" s="946"/>
      <c r="AT63" s="946"/>
      <c r="AU63" s="946">
        <v>3320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554</v>
      </c>
      <c r="C68" s="973"/>
      <c r="D68" s="973"/>
      <c r="E68" s="973"/>
      <c r="F68" s="973"/>
      <c r="G68" s="973"/>
      <c r="H68" s="973"/>
      <c r="I68" s="973"/>
      <c r="J68" s="973"/>
      <c r="K68" s="973"/>
      <c r="L68" s="973"/>
      <c r="M68" s="973"/>
      <c r="N68" s="973"/>
      <c r="O68" s="973"/>
      <c r="P68" s="974"/>
      <c r="Q68" s="975">
        <v>4451</v>
      </c>
      <c r="R68" s="969"/>
      <c r="S68" s="969"/>
      <c r="T68" s="969"/>
      <c r="U68" s="969"/>
      <c r="V68" s="969">
        <v>4363</v>
      </c>
      <c r="W68" s="969"/>
      <c r="X68" s="969"/>
      <c r="Y68" s="969"/>
      <c r="Z68" s="969"/>
      <c r="AA68" s="969">
        <v>88</v>
      </c>
      <c r="AB68" s="969"/>
      <c r="AC68" s="969"/>
      <c r="AD68" s="969"/>
      <c r="AE68" s="969"/>
      <c r="AF68" s="969">
        <v>88</v>
      </c>
      <c r="AG68" s="969"/>
      <c r="AH68" s="969"/>
      <c r="AI68" s="969"/>
      <c r="AJ68" s="969"/>
      <c r="AK68" s="969" t="s">
        <v>562</v>
      </c>
      <c r="AL68" s="969"/>
      <c r="AM68" s="969"/>
      <c r="AN68" s="969"/>
      <c r="AO68" s="969"/>
      <c r="AP68" s="969">
        <v>374</v>
      </c>
      <c r="AQ68" s="969"/>
      <c r="AR68" s="969"/>
      <c r="AS68" s="969"/>
      <c r="AT68" s="969"/>
      <c r="AU68" s="969">
        <v>374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555</v>
      </c>
      <c r="C69" s="962"/>
      <c r="D69" s="962"/>
      <c r="E69" s="962"/>
      <c r="F69" s="962"/>
      <c r="G69" s="962"/>
      <c r="H69" s="962"/>
      <c r="I69" s="962"/>
      <c r="J69" s="962"/>
      <c r="K69" s="962"/>
      <c r="L69" s="962"/>
      <c r="M69" s="962"/>
      <c r="N69" s="962"/>
      <c r="O69" s="962"/>
      <c r="P69" s="963"/>
      <c r="Q69" s="964">
        <v>7732</v>
      </c>
      <c r="R69" s="958"/>
      <c r="S69" s="958"/>
      <c r="T69" s="958"/>
      <c r="U69" s="958"/>
      <c r="V69" s="958">
        <v>7495</v>
      </c>
      <c r="W69" s="958"/>
      <c r="X69" s="958"/>
      <c r="Y69" s="958"/>
      <c r="Z69" s="958"/>
      <c r="AA69" s="958">
        <v>237</v>
      </c>
      <c r="AB69" s="958"/>
      <c r="AC69" s="958"/>
      <c r="AD69" s="958"/>
      <c r="AE69" s="958"/>
      <c r="AF69" s="958">
        <v>237</v>
      </c>
      <c r="AG69" s="958"/>
      <c r="AH69" s="958"/>
      <c r="AI69" s="958"/>
      <c r="AJ69" s="958"/>
      <c r="AK69" s="958">
        <v>1113</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556</v>
      </c>
      <c r="C70" s="962"/>
      <c r="D70" s="962"/>
      <c r="E70" s="962"/>
      <c r="F70" s="962"/>
      <c r="G70" s="962"/>
      <c r="H70" s="962"/>
      <c r="I70" s="962"/>
      <c r="J70" s="962"/>
      <c r="K70" s="962"/>
      <c r="L70" s="962"/>
      <c r="M70" s="962"/>
      <c r="N70" s="962"/>
      <c r="O70" s="962"/>
      <c r="P70" s="963"/>
      <c r="Q70" s="964">
        <v>9448</v>
      </c>
      <c r="R70" s="958"/>
      <c r="S70" s="958"/>
      <c r="T70" s="958"/>
      <c r="U70" s="958"/>
      <c r="V70" s="958">
        <v>7971</v>
      </c>
      <c r="W70" s="958"/>
      <c r="X70" s="958"/>
      <c r="Y70" s="958"/>
      <c r="Z70" s="958"/>
      <c r="AA70" s="958">
        <v>1477</v>
      </c>
      <c r="AB70" s="958"/>
      <c r="AC70" s="958"/>
      <c r="AD70" s="958"/>
      <c r="AE70" s="958"/>
      <c r="AF70" s="958">
        <v>1477</v>
      </c>
      <c r="AG70" s="958"/>
      <c r="AH70" s="958"/>
      <c r="AI70" s="958"/>
      <c r="AJ70" s="958"/>
      <c r="AK70" s="958">
        <v>199</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82</v>
      </c>
      <c r="R71" s="958"/>
      <c r="S71" s="958"/>
      <c r="T71" s="958"/>
      <c r="U71" s="958"/>
      <c r="V71" s="958">
        <v>76</v>
      </c>
      <c r="W71" s="958"/>
      <c r="X71" s="958"/>
      <c r="Y71" s="958"/>
      <c r="Z71" s="958"/>
      <c r="AA71" s="958">
        <v>6</v>
      </c>
      <c r="AB71" s="958"/>
      <c r="AC71" s="958"/>
      <c r="AD71" s="958"/>
      <c r="AE71" s="958"/>
      <c r="AF71" s="958">
        <v>6</v>
      </c>
      <c r="AG71" s="958"/>
      <c r="AH71" s="958"/>
      <c r="AI71" s="958"/>
      <c r="AJ71" s="958"/>
      <c r="AK71" s="958">
        <v>20</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558</v>
      </c>
      <c r="C72" s="962"/>
      <c r="D72" s="962"/>
      <c r="E72" s="962"/>
      <c r="F72" s="962"/>
      <c r="G72" s="962"/>
      <c r="H72" s="962"/>
      <c r="I72" s="962"/>
      <c r="J72" s="962"/>
      <c r="K72" s="962"/>
      <c r="L72" s="962"/>
      <c r="M72" s="962"/>
      <c r="N72" s="962"/>
      <c r="O72" s="962"/>
      <c r="P72" s="963"/>
      <c r="Q72" s="964">
        <v>229</v>
      </c>
      <c r="R72" s="958"/>
      <c r="S72" s="958"/>
      <c r="T72" s="958"/>
      <c r="U72" s="958"/>
      <c r="V72" s="958">
        <v>223</v>
      </c>
      <c r="W72" s="958"/>
      <c r="X72" s="958"/>
      <c r="Y72" s="958"/>
      <c r="Z72" s="958"/>
      <c r="AA72" s="958">
        <v>6</v>
      </c>
      <c r="AB72" s="958"/>
      <c r="AC72" s="958"/>
      <c r="AD72" s="958"/>
      <c r="AE72" s="958"/>
      <c r="AF72" s="958">
        <v>6</v>
      </c>
      <c r="AG72" s="958"/>
      <c r="AH72" s="958"/>
      <c r="AI72" s="958"/>
      <c r="AJ72" s="958"/>
      <c r="AK72" s="958">
        <v>12</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559</v>
      </c>
      <c r="C73" s="962"/>
      <c r="D73" s="962"/>
      <c r="E73" s="962"/>
      <c r="F73" s="962"/>
      <c r="G73" s="962"/>
      <c r="H73" s="962"/>
      <c r="I73" s="962"/>
      <c r="J73" s="962"/>
      <c r="K73" s="962"/>
      <c r="L73" s="962"/>
      <c r="M73" s="962"/>
      <c r="N73" s="962"/>
      <c r="O73" s="962"/>
      <c r="P73" s="963"/>
      <c r="Q73" s="964">
        <v>171510</v>
      </c>
      <c r="R73" s="958"/>
      <c r="S73" s="958"/>
      <c r="T73" s="958"/>
      <c r="U73" s="958"/>
      <c r="V73" s="958">
        <v>169101</v>
      </c>
      <c r="W73" s="958"/>
      <c r="X73" s="958"/>
      <c r="Y73" s="958"/>
      <c r="Z73" s="958"/>
      <c r="AA73" s="958">
        <v>2409</v>
      </c>
      <c r="AB73" s="958"/>
      <c r="AC73" s="958"/>
      <c r="AD73" s="958"/>
      <c r="AE73" s="958"/>
      <c r="AF73" s="958">
        <v>2409</v>
      </c>
      <c r="AG73" s="958"/>
      <c r="AH73" s="958"/>
      <c r="AI73" s="958"/>
      <c r="AJ73" s="958"/>
      <c r="AK73" s="958" t="s">
        <v>491</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4223</v>
      </c>
      <c r="AG88" s="946"/>
      <c r="AH88" s="946"/>
      <c r="AI88" s="946"/>
      <c r="AJ88" s="946"/>
      <c r="AK88" s="950"/>
      <c r="AL88" s="950"/>
      <c r="AM88" s="950"/>
      <c r="AN88" s="950"/>
      <c r="AO88" s="950"/>
      <c r="AP88" s="946">
        <v>374</v>
      </c>
      <c r="AQ88" s="946"/>
      <c r="AR88" s="946"/>
      <c r="AS88" s="946"/>
      <c r="AT88" s="946"/>
      <c r="AU88" s="946">
        <v>105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75</v>
      </c>
      <c r="CS102" s="940"/>
      <c r="CT102" s="940"/>
      <c r="CU102" s="940"/>
      <c r="CV102" s="941"/>
      <c r="CW102" s="939">
        <v>33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1647427</v>
      </c>
      <c r="AB110" s="876"/>
      <c r="AC110" s="876"/>
      <c r="AD110" s="876"/>
      <c r="AE110" s="877"/>
      <c r="AF110" s="878">
        <v>1510858</v>
      </c>
      <c r="AG110" s="876"/>
      <c r="AH110" s="876"/>
      <c r="AI110" s="876"/>
      <c r="AJ110" s="877"/>
      <c r="AK110" s="878">
        <v>1438256</v>
      </c>
      <c r="AL110" s="876"/>
      <c r="AM110" s="876"/>
      <c r="AN110" s="876"/>
      <c r="AO110" s="877"/>
      <c r="AP110" s="879">
        <v>25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11081432</v>
      </c>
      <c r="BR110" s="829"/>
      <c r="BS110" s="829"/>
      <c r="BT110" s="829"/>
      <c r="BU110" s="829"/>
      <c r="BV110" s="829">
        <v>10110305</v>
      </c>
      <c r="BW110" s="829"/>
      <c r="BX110" s="829"/>
      <c r="BY110" s="829"/>
      <c r="BZ110" s="829"/>
      <c r="CA110" s="829">
        <v>9197483</v>
      </c>
      <c r="CB110" s="829"/>
      <c r="CC110" s="829"/>
      <c r="CD110" s="829"/>
      <c r="CE110" s="829"/>
      <c r="CF110" s="853">
        <v>159.6</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3877876</v>
      </c>
      <c r="BR112" s="804"/>
      <c r="BS112" s="804"/>
      <c r="BT112" s="804"/>
      <c r="BU112" s="804"/>
      <c r="BV112" s="804">
        <v>3522875</v>
      </c>
      <c r="BW112" s="804"/>
      <c r="BX112" s="804"/>
      <c r="BY112" s="804"/>
      <c r="BZ112" s="804"/>
      <c r="CA112" s="804">
        <v>3319751</v>
      </c>
      <c r="CB112" s="804"/>
      <c r="CC112" s="804"/>
      <c r="CD112" s="804"/>
      <c r="CE112" s="804"/>
      <c r="CF112" s="862">
        <v>57.6</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424831</v>
      </c>
      <c r="AB113" s="906"/>
      <c r="AC113" s="906"/>
      <c r="AD113" s="906"/>
      <c r="AE113" s="907"/>
      <c r="AF113" s="908">
        <v>411136</v>
      </c>
      <c r="AG113" s="906"/>
      <c r="AH113" s="906"/>
      <c r="AI113" s="906"/>
      <c r="AJ113" s="907"/>
      <c r="AK113" s="908">
        <v>400790</v>
      </c>
      <c r="AL113" s="906"/>
      <c r="AM113" s="906"/>
      <c r="AN113" s="906"/>
      <c r="AO113" s="907"/>
      <c r="AP113" s="909">
        <v>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9238</v>
      </c>
      <c r="BR113" s="804"/>
      <c r="BS113" s="804"/>
      <c r="BT113" s="804"/>
      <c r="BU113" s="804"/>
      <c r="BV113" s="804">
        <v>8584</v>
      </c>
      <c r="BW113" s="804"/>
      <c r="BX113" s="804"/>
      <c r="BY113" s="804"/>
      <c r="BZ113" s="804"/>
      <c r="CA113" s="804">
        <v>105103</v>
      </c>
      <c r="CB113" s="804"/>
      <c r="CC113" s="804"/>
      <c r="CD113" s="804"/>
      <c r="CE113" s="804"/>
      <c r="CF113" s="862">
        <v>1.8</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59</v>
      </c>
      <c r="AB114" s="767"/>
      <c r="AC114" s="767"/>
      <c r="AD114" s="767"/>
      <c r="AE114" s="768"/>
      <c r="AF114" s="769">
        <v>124</v>
      </c>
      <c r="AG114" s="767"/>
      <c r="AH114" s="767"/>
      <c r="AI114" s="767"/>
      <c r="AJ114" s="768"/>
      <c r="AK114" s="769">
        <v>304</v>
      </c>
      <c r="AL114" s="767"/>
      <c r="AM114" s="767"/>
      <c r="AN114" s="767"/>
      <c r="AO114" s="768"/>
      <c r="AP114" s="811">
        <v>0</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509514</v>
      </c>
      <c r="BR114" s="804"/>
      <c r="BS114" s="804"/>
      <c r="BT114" s="804"/>
      <c r="BU114" s="804"/>
      <c r="BV114" s="804">
        <v>562391</v>
      </c>
      <c r="BW114" s="804"/>
      <c r="BX114" s="804"/>
      <c r="BY114" s="804"/>
      <c r="BZ114" s="804"/>
      <c r="CA114" s="804">
        <v>610576</v>
      </c>
      <c r="CB114" s="804"/>
      <c r="CC114" s="804"/>
      <c r="CD114" s="804"/>
      <c r="CE114" s="804"/>
      <c r="CF114" s="862">
        <v>10.6</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1560</v>
      </c>
      <c r="AB115" s="906"/>
      <c r="AC115" s="906"/>
      <c r="AD115" s="906"/>
      <c r="AE115" s="907"/>
      <c r="AF115" s="908">
        <v>1664</v>
      </c>
      <c r="AG115" s="906"/>
      <c r="AH115" s="906"/>
      <c r="AI115" s="906"/>
      <c r="AJ115" s="907"/>
      <c r="AK115" s="908">
        <v>1802</v>
      </c>
      <c r="AL115" s="906"/>
      <c r="AM115" s="906"/>
      <c r="AN115" s="906"/>
      <c r="AO115" s="907"/>
      <c r="AP115" s="909">
        <v>0</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2073877</v>
      </c>
      <c r="AB117" s="890"/>
      <c r="AC117" s="890"/>
      <c r="AD117" s="890"/>
      <c r="AE117" s="891"/>
      <c r="AF117" s="892">
        <v>1923782</v>
      </c>
      <c r="AG117" s="890"/>
      <c r="AH117" s="890"/>
      <c r="AI117" s="890"/>
      <c r="AJ117" s="891"/>
      <c r="AK117" s="892">
        <v>1841152</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15478060</v>
      </c>
      <c r="BR119" s="832"/>
      <c r="BS119" s="832"/>
      <c r="BT119" s="832"/>
      <c r="BU119" s="832"/>
      <c r="BV119" s="832">
        <v>14204155</v>
      </c>
      <c r="BW119" s="832"/>
      <c r="BX119" s="832"/>
      <c r="BY119" s="832"/>
      <c r="BZ119" s="832"/>
      <c r="CA119" s="832">
        <v>13232913</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5201422</v>
      </c>
      <c r="BR120" s="829"/>
      <c r="BS120" s="829"/>
      <c r="BT120" s="829"/>
      <c r="BU120" s="829"/>
      <c r="BV120" s="829">
        <v>4905003</v>
      </c>
      <c r="BW120" s="829"/>
      <c r="BX120" s="829"/>
      <c r="BY120" s="829"/>
      <c r="BZ120" s="829"/>
      <c r="CA120" s="829">
        <v>4241682</v>
      </c>
      <c r="CB120" s="829"/>
      <c r="CC120" s="829"/>
      <c r="CD120" s="829"/>
      <c r="CE120" s="829"/>
      <c r="CF120" s="853">
        <v>73.599999999999994</v>
      </c>
      <c r="CG120" s="854"/>
      <c r="CH120" s="854"/>
      <c r="CI120" s="854"/>
      <c r="CJ120" s="854"/>
      <c r="CK120" s="855" t="s">
        <v>448</v>
      </c>
      <c r="CL120" s="839"/>
      <c r="CM120" s="839"/>
      <c r="CN120" s="839"/>
      <c r="CO120" s="840"/>
      <c r="CP120" s="859" t="s">
        <v>449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2519620</v>
      </c>
      <c r="DR120" s="829"/>
      <c r="DS120" s="829"/>
      <c r="DT120" s="829"/>
      <c r="DU120" s="829"/>
      <c r="DV120" s="830">
        <v>43.7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534394</v>
      </c>
      <c r="BR121" s="804"/>
      <c r="BS121" s="804"/>
      <c r="BT121" s="804"/>
      <c r="BU121" s="804"/>
      <c r="BV121" s="804">
        <v>477796</v>
      </c>
      <c r="BW121" s="804"/>
      <c r="BX121" s="804"/>
      <c r="BY121" s="804"/>
      <c r="BZ121" s="804"/>
      <c r="CA121" s="804">
        <v>428035</v>
      </c>
      <c r="CB121" s="804"/>
      <c r="CC121" s="804"/>
      <c r="CD121" s="804"/>
      <c r="CE121" s="804"/>
      <c r="CF121" s="862">
        <v>7.4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984900</v>
      </c>
      <c r="DH121" s="804"/>
      <c r="DI121" s="804"/>
      <c r="DJ121" s="804"/>
      <c r="DK121" s="804"/>
      <c r="DL121" s="804">
        <v>805880</v>
      </c>
      <c r="DM121" s="804"/>
      <c r="DN121" s="804"/>
      <c r="DO121" s="804"/>
      <c r="DP121" s="804"/>
      <c r="DQ121" s="804">
        <v>642298</v>
      </c>
      <c r="DR121" s="804"/>
      <c r="DS121" s="804"/>
      <c r="DT121" s="804"/>
      <c r="DU121" s="804"/>
      <c r="DV121" s="781">
        <v>11.1</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10214534</v>
      </c>
      <c r="BR122" s="832"/>
      <c r="BS122" s="832"/>
      <c r="BT122" s="832"/>
      <c r="BU122" s="832"/>
      <c r="BV122" s="832">
        <v>9405885</v>
      </c>
      <c r="BW122" s="832"/>
      <c r="BX122" s="832"/>
      <c r="BY122" s="832"/>
      <c r="BZ122" s="832"/>
      <c r="CA122" s="832">
        <v>8495175</v>
      </c>
      <c r="CB122" s="832"/>
      <c r="CC122" s="832"/>
      <c r="CD122" s="832"/>
      <c r="CE122" s="832"/>
      <c r="CF122" s="833">
        <v>147.4</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140424</v>
      </c>
      <c r="DH122" s="804"/>
      <c r="DI122" s="804"/>
      <c r="DJ122" s="804"/>
      <c r="DK122" s="804"/>
      <c r="DL122" s="804">
        <v>133539</v>
      </c>
      <c r="DM122" s="804"/>
      <c r="DN122" s="804"/>
      <c r="DO122" s="804"/>
      <c r="DP122" s="804"/>
      <c r="DQ122" s="804">
        <v>117991</v>
      </c>
      <c r="DR122" s="804"/>
      <c r="DS122" s="804"/>
      <c r="DT122" s="804"/>
      <c r="DU122" s="804"/>
      <c r="DV122" s="781">
        <v>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15950350</v>
      </c>
      <c r="BR123" s="820"/>
      <c r="BS123" s="820"/>
      <c r="BT123" s="820"/>
      <c r="BU123" s="820"/>
      <c r="BV123" s="820">
        <v>14788684</v>
      </c>
      <c r="BW123" s="820"/>
      <c r="BX123" s="820"/>
      <c r="BY123" s="820"/>
      <c r="BZ123" s="820"/>
      <c r="CA123" s="820">
        <v>13164892</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v>1.1000000000000001</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2752552</v>
      </c>
      <c r="DH124" s="751"/>
      <c r="DI124" s="751"/>
      <c r="DJ124" s="751"/>
      <c r="DK124" s="752"/>
      <c r="DL124" s="753">
        <v>2583456</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1560</v>
      </c>
      <c r="AB127" s="767"/>
      <c r="AC127" s="767"/>
      <c r="AD127" s="767"/>
      <c r="AE127" s="768"/>
      <c r="AF127" s="769">
        <v>1664</v>
      </c>
      <c r="AG127" s="767"/>
      <c r="AH127" s="767"/>
      <c r="AI127" s="767"/>
      <c r="AJ127" s="768"/>
      <c r="AK127" s="769">
        <v>1802</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81688</v>
      </c>
      <c r="AB128" s="788"/>
      <c r="AC128" s="788"/>
      <c r="AD128" s="788"/>
      <c r="AE128" s="789"/>
      <c r="AF128" s="790">
        <v>78072</v>
      </c>
      <c r="AG128" s="788"/>
      <c r="AH128" s="788"/>
      <c r="AI128" s="788"/>
      <c r="AJ128" s="789"/>
      <c r="AK128" s="790">
        <v>87266</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14.08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6870000</v>
      </c>
      <c r="AB129" s="767"/>
      <c r="AC129" s="767"/>
      <c r="AD129" s="767"/>
      <c r="AE129" s="768"/>
      <c r="AF129" s="769">
        <v>6849493</v>
      </c>
      <c r="AG129" s="767"/>
      <c r="AH129" s="767"/>
      <c r="AI129" s="767"/>
      <c r="AJ129" s="768"/>
      <c r="AK129" s="769">
        <v>6917363</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19.079999999999998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1289454</v>
      </c>
      <c r="AB130" s="767"/>
      <c r="AC130" s="767"/>
      <c r="AD130" s="767"/>
      <c r="AE130" s="768"/>
      <c r="AF130" s="769">
        <v>1210550</v>
      </c>
      <c r="AG130" s="767"/>
      <c r="AH130" s="767"/>
      <c r="AI130" s="767"/>
      <c r="AJ130" s="768"/>
      <c r="AK130" s="769">
        <v>1153984</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5580546</v>
      </c>
      <c r="AB131" s="751"/>
      <c r="AC131" s="751"/>
      <c r="AD131" s="751"/>
      <c r="AE131" s="752"/>
      <c r="AF131" s="753">
        <v>5638943</v>
      </c>
      <c r="AG131" s="751"/>
      <c r="AH131" s="751"/>
      <c r="AI131" s="751"/>
      <c r="AJ131" s="752"/>
      <c r="AK131" s="753">
        <v>5763379</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1.1000000000000001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12.59258503</v>
      </c>
      <c r="AB132" s="732"/>
      <c r="AC132" s="732"/>
      <c r="AD132" s="732"/>
      <c r="AE132" s="733"/>
      <c r="AF132" s="734">
        <v>11.263813089999999</v>
      </c>
      <c r="AG132" s="732"/>
      <c r="AH132" s="732"/>
      <c r="AI132" s="732"/>
      <c r="AJ132" s="733"/>
      <c r="AK132" s="734">
        <v>10.40885911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11.4</v>
      </c>
      <c r="AB133" s="711"/>
      <c r="AC133" s="711"/>
      <c r="AD133" s="711"/>
      <c r="AE133" s="712"/>
      <c r="AF133" s="710">
        <v>11.5</v>
      </c>
      <c r="AG133" s="711"/>
      <c r="AH133" s="711"/>
      <c r="AI133" s="711"/>
      <c r="AJ133" s="712"/>
      <c r="AK133" s="710">
        <v>11.4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VmeffgLmEvtt0py7T3TXvBgdDg/B7YffWsL5oxu1Bqc2FanNlno9FaOWmlZsjlgztX0qAMHV0xtJhDYEorR0A==" saltValue="4zbh8F6w82ChugMy4rtF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46" zoomScale="85" zoomScaleNormal="85" zoomScaleSheetLayoutView="85" workbookViewId="0">
      <selection activeCell="C111" sqref="C11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fI0+GQr68guaP/sCQ+k4s6KjnyR/IQbAnj5a62BqovrKodIOcFQepJI5/HQQs/gD/43QO3bWTIbNXcpRFi5Ew==" saltValue="Te8z3QhsAohpUWrxgj1aX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C111" sqref="C11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mdetD2xtcy8M9G1CA+2HObHOQVJ24LgkQc9n1OHtTJO0G8vcxFEQMBDDUYzVlQd4sxG8BNkN4RMukGFQU385w==" saltValue="9eLS+2fEqYnzsV9r8Pxd1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C111" sqref="C11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2097994</v>
      </c>
      <c r="AP9" s="262">
        <v>142343</v>
      </c>
      <c r="AQ9" s="263">
        <v>110873</v>
      </c>
      <c r="AR9" s="264">
        <v>28.4</v>
      </c>
    </row>
    <row r="10" spans="1:46" ht="13.5" customHeight="1" x14ac:dyDescent="0.15">
      <c r="A10" s="247"/>
      <c r="AK10" s="1117" t="s">
        <v>488</v>
      </c>
      <c r="AL10" s="1118"/>
      <c r="AM10" s="1118"/>
      <c r="AN10" s="1119"/>
      <c r="AO10" s="265">
        <v>376709</v>
      </c>
      <c r="AP10" s="265">
        <v>25559</v>
      </c>
      <c r="AQ10" s="266">
        <v>12701</v>
      </c>
      <c r="AR10" s="267">
        <v>101.2</v>
      </c>
    </row>
    <row r="11" spans="1:46" ht="13.5" customHeight="1" x14ac:dyDescent="0.15">
      <c r="A11" s="247"/>
      <c r="AK11" s="1117" t="s">
        <v>489</v>
      </c>
      <c r="AL11" s="1118"/>
      <c r="AM11" s="1118"/>
      <c r="AN11" s="1119"/>
      <c r="AO11" s="265">
        <v>166909</v>
      </c>
      <c r="AP11" s="265">
        <v>11324</v>
      </c>
      <c r="AQ11" s="266">
        <v>1473</v>
      </c>
      <c r="AR11" s="267">
        <v>668.8</v>
      </c>
    </row>
    <row r="12" spans="1:46" ht="13.5" customHeight="1" x14ac:dyDescent="0.15">
      <c r="A12" s="247"/>
      <c r="AK12" s="1117" t="s">
        <v>490</v>
      </c>
      <c r="AL12" s="1118"/>
      <c r="AM12" s="1118"/>
      <c r="AN12" s="1119"/>
      <c r="AO12" s="265" t="s">
        <v>491</v>
      </c>
      <c r="AP12" s="265" t="s">
        <v>491</v>
      </c>
      <c r="AQ12" s="266">
        <v>4</v>
      </c>
      <c r="AR12" s="267" t="s">
        <v>491</v>
      </c>
    </row>
    <row r="13" spans="1:46" ht="13.5" customHeight="1" x14ac:dyDescent="0.15">
      <c r="A13" s="247"/>
      <c r="AK13" s="1117" t="s">
        <v>492</v>
      </c>
      <c r="AL13" s="1118"/>
      <c r="AM13" s="1118"/>
      <c r="AN13" s="1119"/>
      <c r="AO13" s="265">
        <v>59788</v>
      </c>
      <c r="AP13" s="265">
        <v>4056</v>
      </c>
      <c r="AQ13" s="266">
        <v>3598</v>
      </c>
      <c r="AR13" s="267">
        <v>12.7</v>
      </c>
    </row>
    <row r="14" spans="1:46" ht="13.5" customHeight="1" x14ac:dyDescent="0.15">
      <c r="A14" s="247"/>
      <c r="AK14" s="1117" t="s">
        <v>493</v>
      </c>
      <c r="AL14" s="1118"/>
      <c r="AM14" s="1118"/>
      <c r="AN14" s="1119"/>
      <c r="AO14" s="265">
        <v>23697</v>
      </c>
      <c r="AP14" s="265">
        <v>1608</v>
      </c>
      <c r="AQ14" s="266">
        <v>2175</v>
      </c>
      <c r="AR14" s="267">
        <v>-26.1</v>
      </c>
    </row>
    <row r="15" spans="1:46" ht="13.5" customHeight="1" x14ac:dyDescent="0.15">
      <c r="A15" s="247"/>
      <c r="AK15" s="1120" t="s">
        <v>494</v>
      </c>
      <c r="AL15" s="1121"/>
      <c r="AM15" s="1121"/>
      <c r="AN15" s="1122"/>
      <c r="AO15" s="265">
        <v>-115090</v>
      </c>
      <c r="AP15" s="265">
        <v>-7809</v>
      </c>
      <c r="AQ15" s="266">
        <v>-6566</v>
      </c>
      <c r="AR15" s="267">
        <v>18.899999999999999</v>
      </c>
    </row>
    <row r="16" spans="1:46" x14ac:dyDescent="0.15">
      <c r="A16" s="247"/>
      <c r="AK16" s="1120" t="s">
        <v>177</v>
      </c>
      <c r="AL16" s="1121"/>
      <c r="AM16" s="1121"/>
      <c r="AN16" s="1122"/>
      <c r="AO16" s="265">
        <v>2610007</v>
      </c>
      <c r="AP16" s="265">
        <v>177082</v>
      </c>
      <c r="AQ16" s="266">
        <v>124259</v>
      </c>
      <c r="AR16" s="267">
        <v>42.5</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13.5</v>
      </c>
      <c r="AP21" s="278">
        <v>10.18</v>
      </c>
      <c r="AQ21" s="279">
        <v>3.32</v>
      </c>
      <c r="AS21" s="280"/>
      <c r="AT21" s="276"/>
    </row>
    <row r="22" spans="1:46" s="248" customFormat="1" x14ac:dyDescent="0.15">
      <c r="A22" s="276"/>
      <c r="AK22" s="1123" t="s">
        <v>500</v>
      </c>
      <c r="AL22" s="1124"/>
      <c r="AM22" s="1124"/>
      <c r="AN22" s="1125"/>
      <c r="AO22" s="281">
        <v>92.6</v>
      </c>
      <c r="AP22" s="282">
        <v>96.1</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1438256</v>
      </c>
      <c r="AP32" s="291">
        <v>97582</v>
      </c>
      <c r="AQ32" s="292">
        <v>56040</v>
      </c>
      <c r="AR32" s="293">
        <v>74.099999999999994</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t="s">
        <v>491</v>
      </c>
      <c r="AR34" s="293" t="s">
        <v>491</v>
      </c>
    </row>
    <row r="35" spans="1:46" ht="27" customHeight="1" x14ac:dyDescent="0.15">
      <c r="A35" s="247"/>
      <c r="AK35" s="1107" t="s">
        <v>507</v>
      </c>
      <c r="AL35" s="1108"/>
      <c r="AM35" s="1108"/>
      <c r="AN35" s="1109"/>
      <c r="AO35" s="291">
        <v>400790</v>
      </c>
      <c r="AP35" s="291">
        <v>27192</v>
      </c>
      <c r="AQ35" s="292">
        <v>19608</v>
      </c>
      <c r="AR35" s="293">
        <v>38.700000000000003</v>
      </c>
    </row>
    <row r="36" spans="1:46" ht="27" customHeight="1" x14ac:dyDescent="0.15">
      <c r="A36" s="247"/>
      <c r="AK36" s="1107" t="s">
        <v>508</v>
      </c>
      <c r="AL36" s="1108"/>
      <c r="AM36" s="1108"/>
      <c r="AN36" s="1109"/>
      <c r="AO36" s="291">
        <v>304</v>
      </c>
      <c r="AP36" s="291">
        <v>21</v>
      </c>
      <c r="AQ36" s="292">
        <v>3090</v>
      </c>
      <c r="AR36" s="293">
        <v>-99.3</v>
      </c>
    </row>
    <row r="37" spans="1:46" ht="13.5" customHeight="1" x14ac:dyDescent="0.15">
      <c r="A37" s="247"/>
      <c r="AK37" s="1107" t="s">
        <v>509</v>
      </c>
      <c r="AL37" s="1108"/>
      <c r="AM37" s="1108"/>
      <c r="AN37" s="1109"/>
      <c r="AO37" s="291">
        <v>1802</v>
      </c>
      <c r="AP37" s="291">
        <v>122</v>
      </c>
      <c r="AQ37" s="292">
        <v>590</v>
      </c>
      <c r="AR37" s="293">
        <v>-79.3</v>
      </c>
    </row>
    <row r="38" spans="1:46" ht="27" customHeight="1" x14ac:dyDescent="0.15">
      <c r="A38" s="247"/>
      <c r="AK38" s="1110" t="s">
        <v>510</v>
      </c>
      <c r="AL38" s="1111"/>
      <c r="AM38" s="1111"/>
      <c r="AN38" s="1112"/>
      <c r="AO38" s="294" t="s">
        <v>491</v>
      </c>
      <c r="AP38" s="294" t="s">
        <v>491</v>
      </c>
      <c r="AQ38" s="295">
        <v>10</v>
      </c>
      <c r="AR38" s="283" t="s">
        <v>491</v>
      </c>
      <c r="AS38" s="290"/>
    </row>
    <row r="39" spans="1:46" x14ac:dyDescent="0.15">
      <c r="A39" s="247"/>
      <c r="AK39" s="1110" t="s">
        <v>511</v>
      </c>
      <c r="AL39" s="1111"/>
      <c r="AM39" s="1111"/>
      <c r="AN39" s="1112"/>
      <c r="AO39" s="291">
        <v>-87266</v>
      </c>
      <c r="AP39" s="291">
        <v>-5921</v>
      </c>
      <c r="AQ39" s="292">
        <v>-2093</v>
      </c>
      <c r="AR39" s="293">
        <v>182.9</v>
      </c>
      <c r="AS39" s="290"/>
    </row>
    <row r="40" spans="1:46" ht="27" customHeight="1" x14ac:dyDescent="0.15">
      <c r="A40" s="247"/>
      <c r="AK40" s="1107" t="s">
        <v>512</v>
      </c>
      <c r="AL40" s="1108"/>
      <c r="AM40" s="1108"/>
      <c r="AN40" s="1109"/>
      <c r="AO40" s="291">
        <v>-1153984</v>
      </c>
      <c r="AP40" s="291">
        <v>-78295</v>
      </c>
      <c r="AQ40" s="292">
        <v>-52347</v>
      </c>
      <c r="AR40" s="293">
        <v>49.6</v>
      </c>
      <c r="AS40" s="290"/>
    </row>
    <row r="41" spans="1:46" x14ac:dyDescent="0.15">
      <c r="A41" s="247"/>
      <c r="AK41" s="1113" t="s">
        <v>287</v>
      </c>
      <c r="AL41" s="1114"/>
      <c r="AM41" s="1114"/>
      <c r="AN41" s="1115"/>
      <c r="AO41" s="291">
        <v>599902</v>
      </c>
      <c r="AP41" s="291">
        <v>40702</v>
      </c>
      <c r="AQ41" s="292">
        <v>24899</v>
      </c>
      <c r="AR41" s="293">
        <v>63.5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1111427</v>
      </c>
      <c r="AN51" s="313">
        <v>69326</v>
      </c>
      <c r="AO51" s="314">
        <v>-19.3</v>
      </c>
      <c r="AP51" s="315">
        <v>125418</v>
      </c>
      <c r="AQ51" s="316">
        <v>10.6</v>
      </c>
      <c r="AR51" s="317">
        <v>-29.9</v>
      </c>
    </row>
    <row r="52" spans="1:44" x14ac:dyDescent="0.15">
      <c r="A52" s="247"/>
      <c r="AK52" s="318"/>
      <c r="AL52" s="319" t="s">
        <v>522</v>
      </c>
      <c r="AM52" s="320">
        <v>642162</v>
      </c>
      <c r="AN52" s="321">
        <v>40055</v>
      </c>
      <c r="AO52" s="322">
        <v>10.3</v>
      </c>
      <c r="AP52" s="323">
        <v>60445</v>
      </c>
      <c r="AQ52" s="324">
        <v>2.9</v>
      </c>
      <c r="AR52" s="325">
        <v>7.4</v>
      </c>
    </row>
    <row r="53" spans="1:44" x14ac:dyDescent="0.15">
      <c r="A53" s="247"/>
      <c r="AK53" s="303" t="s">
        <v>523</v>
      </c>
      <c r="AL53" s="304"/>
      <c r="AM53" s="312">
        <v>1264262</v>
      </c>
      <c r="AN53" s="313">
        <v>80439</v>
      </c>
      <c r="AO53" s="314">
        <v>16</v>
      </c>
      <c r="AP53" s="315">
        <v>74568</v>
      </c>
      <c r="AQ53" s="316">
        <v>-40.5</v>
      </c>
      <c r="AR53" s="317">
        <v>56.5</v>
      </c>
    </row>
    <row r="54" spans="1:44" x14ac:dyDescent="0.15">
      <c r="A54" s="247"/>
      <c r="AK54" s="318"/>
      <c r="AL54" s="319" t="s">
        <v>522</v>
      </c>
      <c r="AM54" s="320">
        <v>738321</v>
      </c>
      <c r="AN54" s="321">
        <v>46976</v>
      </c>
      <c r="AO54" s="322">
        <v>17.3</v>
      </c>
      <c r="AP54" s="323">
        <v>42558</v>
      </c>
      <c r="AQ54" s="324">
        <v>-29.6</v>
      </c>
      <c r="AR54" s="325">
        <v>46.9</v>
      </c>
    </row>
    <row r="55" spans="1:44" x14ac:dyDescent="0.15">
      <c r="A55" s="247"/>
      <c r="AK55" s="303" t="s">
        <v>524</v>
      </c>
      <c r="AL55" s="304"/>
      <c r="AM55" s="312">
        <v>898076</v>
      </c>
      <c r="AN55" s="313">
        <v>58237</v>
      </c>
      <c r="AO55" s="314">
        <v>-27.6</v>
      </c>
      <c r="AP55" s="315">
        <v>73693</v>
      </c>
      <c r="AQ55" s="316">
        <v>-1.2</v>
      </c>
      <c r="AR55" s="317">
        <v>-26.4</v>
      </c>
    </row>
    <row r="56" spans="1:44" x14ac:dyDescent="0.15">
      <c r="A56" s="247"/>
      <c r="AK56" s="318"/>
      <c r="AL56" s="319" t="s">
        <v>522</v>
      </c>
      <c r="AM56" s="320">
        <v>292309</v>
      </c>
      <c r="AN56" s="321">
        <v>18955</v>
      </c>
      <c r="AO56" s="322">
        <v>-59.6</v>
      </c>
      <c r="AP56" s="323">
        <v>44203</v>
      </c>
      <c r="AQ56" s="324">
        <v>3.9</v>
      </c>
      <c r="AR56" s="325">
        <v>-63.5</v>
      </c>
    </row>
    <row r="57" spans="1:44" x14ac:dyDescent="0.15">
      <c r="A57" s="247"/>
      <c r="AK57" s="303" t="s">
        <v>525</v>
      </c>
      <c r="AL57" s="304"/>
      <c r="AM57" s="312">
        <v>910054</v>
      </c>
      <c r="AN57" s="313">
        <v>60465</v>
      </c>
      <c r="AO57" s="314">
        <v>3.8</v>
      </c>
      <c r="AP57" s="315">
        <v>79401</v>
      </c>
      <c r="AQ57" s="316">
        <v>7.7</v>
      </c>
      <c r="AR57" s="317">
        <v>-3.9</v>
      </c>
    </row>
    <row r="58" spans="1:44" x14ac:dyDescent="0.15">
      <c r="A58" s="247"/>
      <c r="AK58" s="318"/>
      <c r="AL58" s="319" t="s">
        <v>522</v>
      </c>
      <c r="AM58" s="320">
        <v>426030</v>
      </c>
      <c r="AN58" s="321">
        <v>28306</v>
      </c>
      <c r="AO58" s="322">
        <v>49.3</v>
      </c>
      <c r="AP58" s="323">
        <v>49347</v>
      </c>
      <c r="AQ58" s="324">
        <v>11.6</v>
      </c>
      <c r="AR58" s="325">
        <v>37.700000000000003</v>
      </c>
    </row>
    <row r="59" spans="1:44" x14ac:dyDescent="0.15">
      <c r="A59" s="247"/>
      <c r="AK59" s="303" t="s">
        <v>526</v>
      </c>
      <c r="AL59" s="304"/>
      <c r="AM59" s="312">
        <v>1049270</v>
      </c>
      <c r="AN59" s="313">
        <v>71190</v>
      </c>
      <c r="AO59" s="314">
        <v>17.7</v>
      </c>
      <c r="AP59" s="315">
        <v>87379</v>
      </c>
      <c r="AQ59" s="316">
        <v>10</v>
      </c>
      <c r="AR59" s="317">
        <v>7.7</v>
      </c>
    </row>
    <row r="60" spans="1:44" x14ac:dyDescent="0.15">
      <c r="A60" s="247"/>
      <c r="AK60" s="318"/>
      <c r="AL60" s="319" t="s">
        <v>522</v>
      </c>
      <c r="AM60" s="320">
        <v>573261</v>
      </c>
      <c r="AN60" s="321">
        <v>38894</v>
      </c>
      <c r="AO60" s="322">
        <v>37.4</v>
      </c>
      <c r="AP60" s="323">
        <v>55855</v>
      </c>
      <c r="AQ60" s="324">
        <v>13.2</v>
      </c>
      <c r="AR60" s="325">
        <v>24.2</v>
      </c>
    </row>
    <row r="61" spans="1:44" x14ac:dyDescent="0.15">
      <c r="A61" s="247"/>
      <c r="AK61" s="303" t="s">
        <v>527</v>
      </c>
      <c r="AL61" s="326"/>
      <c r="AM61" s="312">
        <v>1046618</v>
      </c>
      <c r="AN61" s="313">
        <v>67931</v>
      </c>
      <c r="AO61" s="314">
        <v>-1.9</v>
      </c>
      <c r="AP61" s="315">
        <v>88092</v>
      </c>
      <c r="AQ61" s="327">
        <v>-2.7</v>
      </c>
      <c r="AR61" s="317">
        <v>0.8</v>
      </c>
    </row>
    <row r="62" spans="1:44" x14ac:dyDescent="0.15">
      <c r="A62" s="247"/>
      <c r="AK62" s="318"/>
      <c r="AL62" s="319" t="s">
        <v>522</v>
      </c>
      <c r="AM62" s="320">
        <v>534417</v>
      </c>
      <c r="AN62" s="321">
        <v>34637</v>
      </c>
      <c r="AO62" s="322">
        <v>10.9</v>
      </c>
      <c r="AP62" s="323">
        <v>50482</v>
      </c>
      <c r="AQ62" s="324">
        <v>0.4</v>
      </c>
      <c r="AR62" s="325">
        <v>10.5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3A2QVIqL4J+G5/lSzRi6NIEys5tQJjxj6CbQdDYJVEwm0mQDILlaMxQi5LQswyQerfdJEC+Kpc6TonVdvvzew==" saltValue="aK9DGjiQqUM4ijt8JAoA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election activeCell="C111" sqref="C11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0q0hRuEyMgXqj33QvgiwVQ9xT/g0MmnIWfahkDL7hCfDzQ0bsLcuOZGxcrgRbCLjNKHekrzBq65QOt+uIWinnQ==" saltValue="2vnWdrG7BY8xavAw6FSKF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85" zoomScaleNormal="85" zoomScaleSheetLayoutView="55" workbookViewId="0">
      <selection activeCell="C111" sqref="C11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mQ/wJdqV3ytVMo8zrOWwUn6X55T1xb2Q82yYeVzgpCWTrNCXdUvhGU1WE5073zwitomEMViNoXxGB+ghvqe06w==" saltValue="tYsevtppqrsSDwzgahOt6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85" zoomScaleNormal="85" zoomScaleSheetLayoutView="100" workbookViewId="0">
      <selection activeCell="C111" sqref="C1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32.57</v>
      </c>
      <c r="G47" s="12">
        <v>35.369999999999997</v>
      </c>
      <c r="H47" s="12">
        <v>40.98</v>
      </c>
      <c r="I47" s="12">
        <v>38.43</v>
      </c>
      <c r="J47" s="13">
        <v>30.82</v>
      </c>
    </row>
    <row r="48" spans="2:10" ht="57.75" customHeight="1" x14ac:dyDescent="0.15">
      <c r="B48" s="14"/>
      <c r="C48" s="1128" t="s">
        <v>4</v>
      </c>
      <c r="D48" s="1128"/>
      <c r="E48" s="1129"/>
      <c r="F48" s="15">
        <v>7.37</v>
      </c>
      <c r="G48" s="16">
        <v>7.97</v>
      </c>
      <c r="H48" s="16">
        <v>1.01</v>
      </c>
      <c r="I48" s="16">
        <v>0.46</v>
      </c>
      <c r="J48" s="17">
        <v>1.75</v>
      </c>
    </row>
    <row r="49" spans="2:10" ht="57.75" customHeight="1" thickBot="1" x14ac:dyDescent="0.2">
      <c r="B49" s="18"/>
      <c r="C49" s="1130" t="s">
        <v>5</v>
      </c>
      <c r="D49" s="1130"/>
      <c r="E49" s="1131"/>
      <c r="F49" s="19">
        <v>6.95</v>
      </c>
      <c r="G49" s="20">
        <v>4.6399999999999997</v>
      </c>
      <c r="H49" s="20" t="s">
        <v>534</v>
      </c>
      <c r="I49" s="20" t="s">
        <v>535</v>
      </c>
      <c r="J49" s="21" t="s">
        <v>536</v>
      </c>
    </row>
    <row r="50" spans="2:10" x14ac:dyDescent="0.15"/>
  </sheetData>
  <sheetProtection algorithmName="SHA-512" hashValue="8SX9IPeAXfxf78nztL5Cjl3m5083bQPT+ks/OK2cTtacbl9NOtTKgSFMD2JpH1KOgxWdmVsBo5dqpVcZ2yZ9/g==" saltValue="b33MqECX7RzDoctO6xDW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秋山 善一</cp:lastModifiedBy>
  <cp:lastPrinted>2026-03-12T07:23:39Z</cp:lastPrinted>
  <dcterms:created xsi:type="dcterms:W3CDTF">2026-02-23T04:34:31Z</dcterms:created>
  <dcterms:modified xsi:type="dcterms:W3CDTF">2026-03-31T23:38:17Z</dcterms:modified>
  <cp:category/>
</cp:coreProperties>
</file>